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ocuments\contraloria lap\CALIFICACIONES POA 2023\12DIF  B\"/>
    </mc:Choice>
  </mc:AlternateContent>
  <bookViews>
    <workbookView xWindow="0" yWindow="0" windowWidth="28800" windowHeight="12330" tabRatio="726" firstSheet="9" activeTab="11"/>
  </bookViews>
  <sheets>
    <sheet name="1.1-1.5" sheetId="16" r:id="rId1"/>
    <sheet name="1.6-1.12" sheetId="18" r:id="rId2"/>
    <sheet name="1.13-1.18" sheetId="17" r:id="rId3"/>
    <sheet name="1.19-1.24" sheetId="22" r:id="rId4"/>
    <sheet name="1.25-1.27 NORTE" sheetId="12" r:id="rId5"/>
    <sheet name="1.25-1.27 SUR" sheetId="20" r:id="rId6"/>
    <sheet name="1.28-1.36" sheetId="13" r:id="rId7"/>
    <sheet name="1.37-1.39" sheetId="15" r:id="rId8"/>
    <sheet name="1.40-1.42" sheetId="19" r:id="rId9"/>
    <sheet name="1.43-1.47" sheetId="14" r:id="rId10"/>
    <sheet name="1.48-1.53" sheetId="21" r:id="rId11"/>
    <sheet name="CALIFICACION ANUAL" sheetId="23" r:id="rId12"/>
  </sheets>
  <definedNames>
    <definedName name="_xlnm.Print_Area" localSheetId="10">'1.48-1.53'!$A$1:$S$35</definedName>
    <definedName name="_xlnm.Print_Area" localSheetId="1">'1.6-1.12'!$A$1:$S$39</definedName>
    <definedName name="_xlnm.Print_Titles" localSheetId="11">'CALIFICACION ANUAL'!$1:$6</definedName>
  </definedNames>
  <calcPr calcId="152511"/>
</workbook>
</file>

<file path=xl/calcChain.xml><?xml version="1.0" encoding="utf-8"?>
<calcChain xmlns="http://schemas.openxmlformats.org/spreadsheetml/2006/main">
  <c r="Q67" i="23" l="1"/>
  <c r="Q66" i="23"/>
  <c r="Q30" i="23"/>
  <c r="Q57" i="23"/>
  <c r="Q35" i="23"/>
  <c r="Q58" i="23"/>
  <c r="Q63" i="23"/>
  <c r="Q39" i="23"/>
  <c r="Q38" i="23"/>
  <c r="Q42" i="23" l="1"/>
  <c r="Q45" i="23" l="1"/>
  <c r="Q29" i="23"/>
  <c r="Q27" i="23"/>
  <c r="Q64" i="23" l="1"/>
  <c r="Q48" i="23" l="1"/>
  <c r="Q34" i="23"/>
  <c r="Q40" i="23" l="1"/>
  <c r="Q43" i="23"/>
  <c r="Q55" i="23" l="1"/>
  <c r="Q56" i="23"/>
  <c r="Q44" i="23"/>
  <c r="Q52" i="23"/>
  <c r="Q26" i="23"/>
  <c r="Q65" i="23" l="1"/>
  <c r="Q51" i="23" l="1"/>
  <c r="Q50" i="23"/>
  <c r="Q49" i="23"/>
  <c r="Q47" i="23"/>
  <c r="Q46" i="23"/>
  <c r="Q31" i="23" l="1"/>
  <c r="Q28" i="23"/>
  <c r="Q17" i="23" l="1"/>
  <c r="Q69" i="23" l="1"/>
  <c r="Q60" i="23" l="1"/>
  <c r="Q62" i="23"/>
  <c r="Q54" i="23"/>
  <c r="E25" i="22" l="1"/>
  <c r="E15" i="22"/>
  <c r="Q23" i="23" l="1"/>
  <c r="Q22" i="23"/>
  <c r="Q68" i="23"/>
  <c r="Q25" i="23"/>
  <c r="Q61" i="23"/>
  <c r="Q59" i="23"/>
  <c r="Q24" i="23"/>
  <c r="Q21" i="23"/>
  <c r="Q19" i="23"/>
  <c r="Q20" i="23"/>
  <c r="Q37" i="23"/>
  <c r="Q33" i="23"/>
  <c r="Q36" i="23"/>
  <c r="Q32" i="23"/>
  <c r="Q18" i="23"/>
  <c r="Q16" i="23"/>
  <c r="Q15" i="23"/>
  <c r="Q53" i="23"/>
  <c r="Q72" i="23" l="1"/>
  <c r="E17" i="18"/>
  <c r="E18" i="18"/>
  <c r="E19" i="18"/>
  <c r="E20" i="18"/>
  <c r="E21" i="18"/>
  <c r="E22" i="18"/>
  <c r="E23" i="18"/>
  <c r="E24" i="18"/>
  <c r="E25" i="18"/>
  <c r="E26" i="18"/>
  <c r="E27" i="18"/>
  <c r="E28" i="18"/>
  <c r="E29" i="18"/>
  <c r="E17" i="20"/>
  <c r="E18" i="20"/>
  <c r="E19" i="20"/>
  <c r="E20" i="20"/>
  <c r="E16" i="12"/>
  <c r="E17" i="12"/>
  <c r="E18" i="12"/>
  <c r="E19" i="12"/>
  <c r="E20" i="12"/>
  <c r="E15" i="12"/>
  <c r="E17" i="22"/>
  <c r="E26" i="22"/>
  <c r="E24" i="22"/>
  <c r="E22" i="22"/>
  <c r="E20" i="22"/>
  <c r="E18" i="22"/>
  <c r="E16" i="22"/>
  <c r="E27" i="21" l="1"/>
  <c r="E26" i="21"/>
  <c r="E25" i="21"/>
  <c r="E24" i="21"/>
  <c r="E23" i="21"/>
  <c r="E22" i="21"/>
  <c r="E21" i="21"/>
  <c r="E20" i="21"/>
  <c r="E19" i="21"/>
  <c r="E18" i="21"/>
  <c r="E17" i="21"/>
  <c r="E16" i="21"/>
  <c r="E16" i="20"/>
  <c r="E21" i="19"/>
  <c r="E19" i="19"/>
  <c r="E17" i="19"/>
  <c r="E16" i="19"/>
  <c r="E16" i="18"/>
  <c r="E29" i="17"/>
  <c r="E28" i="17"/>
  <c r="E23" i="17"/>
  <c r="E22" i="17"/>
  <c r="E25" i="16"/>
  <c r="E24" i="16"/>
  <c r="E23" i="16"/>
  <c r="E22" i="16"/>
  <c r="E21" i="16"/>
  <c r="E20" i="16"/>
  <c r="E19" i="16"/>
  <c r="E18" i="16"/>
  <c r="E17" i="16"/>
  <c r="E16" i="16"/>
  <c r="E21" i="15"/>
  <c r="E20" i="15"/>
  <c r="E19" i="15"/>
  <c r="E17" i="15"/>
  <c r="E24" i="14"/>
  <c r="E23" i="14"/>
  <c r="E22" i="14"/>
  <c r="E21" i="14"/>
  <c r="E20" i="14"/>
  <c r="E19" i="14"/>
  <c r="E18" i="14"/>
  <c r="E17" i="14"/>
  <c r="E16" i="14"/>
  <c r="E15" i="14"/>
  <c r="E30" i="13"/>
  <c r="E29" i="13"/>
  <c r="E28" i="13"/>
  <c r="E27" i="13"/>
  <c r="E26" i="13"/>
  <c r="E25" i="13"/>
  <c r="E24" i="13"/>
  <c r="E23" i="13"/>
  <c r="E22" i="13"/>
  <c r="E21" i="13"/>
  <c r="E20" i="13"/>
  <c r="E19" i="13"/>
</calcChain>
</file>

<file path=xl/sharedStrings.xml><?xml version="1.0" encoding="utf-8"?>
<sst xmlns="http://schemas.openxmlformats.org/spreadsheetml/2006/main" count="903" uniqueCount="299">
  <si>
    <t>ACTIVIDADES ESPECÍFICAS</t>
    <phoneticPr fontId="11" type="noConversion"/>
  </si>
  <si>
    <t xml:space="preserve">UNIDAD DE MEDIDA </t>
    <phoneticPr fontId="11" type="noConversion"/>
  </si>
  <si>
    <t>TOTAL ANUAL</t>
    <phoneticPr fontId="11" type="noConversion"/>
  </si>
  <si>
    <t>PROGRAMACION Y AVANCE MENSUAL</t>
  </si>
  <si>
    <t>1er. TRIMESTRE</t>
  </si>
  <si>
    <t>2o. TRIMESTRE</t>
  </si>
  <si>
    <t>3er. TRIMESTRE</t>
  </si>
  <si>
    <t>4o. TRIMESTRE</t>
  </si>
  <si>
    <t>DIC</t>
  </si>
  <si>
    <t>ENE</t>
  </si>
  <si>
    <t>FEB</t>
  </si>
  <si>
    <t>MAR</t>
  </si>
  <si>
    <t>ABR</t>
  </si>
  <si>
    <t>MAY</t>
  </si>
  <si>
    <t>JUN</t>
  </si>
  <si>
    <t>JUL</t>
  </si>
  <si>
    <t>AGO</t>
  </si>
  <si>
    <t>SEP</t>
  </si>
  <si>
    <t>OCT</t>
  </si>
  <si>
    <t>NOV</t>
  </si>
  <si>
    <t>P</t>
  </si>
  <si>
    <t>R</t>
  </si>
  <si>
    <t>FECHA EN QUE SE ELABORA EL REPORTE:</t>
  </si>
  <si>
    <t>ENLACE</t>
  </si>
  <si>
    <t>TITULAR DE LA DEPENDENCIA</t>
  </si>
  <si>
    <t>DEPENDENCIA</t>
  </si>
  <si>
    <t>VALIDÓ</t>
  </si>
  <si>
    <t>Vo Bo</t>
  </si>
  <si>
    <t>RESPONSABLE DE ÁREA</t>
  </si>
  <si>
    <t>NOMBRE Y FIRMA</t>
  </si>
  <si>
    <t>OBSERVACIONES</t>
  </si>
  <si>
    <t>PROGRAMA DEL PMD</t>
  </si>
  <si>
    <t>NO.</t>
  </si>
  <si>
    <t>CVE DE LÍNEA DE ACCIÓN</t>
  </si>
  <si>
    <t>OBJETIVO:</t>
  </si>
  <si>
    <t>SUBFUNCION</t>
  </si>
  <si>
    <t>SERVICIOS SOCIALES</t>
  </si>
  <si>
    <t xml:space="preserve">     FUNCION</t>
  </si>
  <si>
    <t>ELABORÓ</t>
  </si>
  <si>
    <t>Listas de Asistencia</t>
  </si>
  <si>
    <t>Acción</t>
  </si>
  <si>
    <t>Solicitudes</t>
  </si>
  <si>
    <t>ATENDER LAS NECESIDADES DE LAS FAMILIAS IMPULSANDO EL DESARROLLO DE LOS INTEGRANTES PARA LOGRAR EL FORTALECIMIENTO DEL NÚCLEO FAMILIAR, QUE CONTRIBUYA EN EL BIENESTAR SOCIAL.</t>
  </si>
  <si>
    <t>EL OBJETIVO ES ESTABLECER LINEAMIENTOS PROGRAMATICOS PARA LA OPERACIÓN DE LOS PROGRAMAS ALIMENTARIOS Y LA CONFORMACION DE LOS APOYOS QUE SE ENTREGAN A LA POBLACION BENEFICIARIA Y CONTRIBUIR AL EJERCICIO PLENO DEL DERECHO A UNA ALIMENTACION NUTRITIVA, SUFICIENTE Y DE CALIDAD DE LOS SUJETOS EN CONDICIONES DE VULNERABILIDAD, PREFERENTEMENTE DE ZONAS DE ALTO Y DE MUY ALTO GRADO DE MARGINACION, PROMOCIONANDO ALIMENTOS CON CRITERIOS DE CALIDAD NUTRICIA, ACOMPAÑADOS DE ACCIONES DE ORIENTACION ALIMENTARIA, ASEGURAMIENTO DE LA CALIDAD ALIMENTARIA Y PRODUCCION DE ALIMENTOS.</t>
  </si>
  <si>
    <t xml:space="preserve">FAVORECER EL ACCESO Y CONSUMO DE ALIMENTOS NUTRITIVOS E INOCUOS DE LA POBLACION EN CONDICIONES DE VULNERABILIDAD, QUE ASISTE A PLANTELES PUBLICOS DEL SISTEMA EDUCATIVO NACIONAL, MEDIANTE LA ENTREGA DE DESAYUNOS ESCOLARES, DISEÑADOS CON BASE EN CRITERIOS DE CALIDAD NUTRICIA, ACOMPAÑADOS DE ACCIONES DE ORIENTACION Y EDUCACION ALIMENTARIA, ASI COMO DE ASEGURAMIENTO DE LA CALIDAD PARA FAVORECER UN ESTADO DE NUTRICION ADECUADO.                                                                                                                                                   FAVORECER EL ACCESO Y CONSUMO DE ALIMENTOS NUTRITIVOS EN INOCUOS DE LAS PERSONAS DE ATENCION PRIORITARIA, A TRAVES DE LA ENTREGA DE ALIMENTOS CON CRITERIOS DE CALIDAD NUTRICIA, ACOMPAÑADOS DE ACCIONES DE ORIENTACIÓN Y EDUCACION ALIMENTARIA, ASEGURAMIENTO DE LA CALIDAD, PARA COMPLEMENTAR SU DIETA EN CONTRIBUCIÓN AL EJERCICIO DEL DERECHO A LA ALIMENTACION.                                                                                                            </t>
  </si>
  <si>
    <t>RECEPCIÓN DE DOCUMENTACION PARA LOS PROGRAMAS DE DESAYUNOS ESCOLARES Y ASISTENCIA ALIMENTARIA A PERSONAS DE ATENCION PRIORITARIA</t>
  </si>
  <si>
    <t xml:space="preserve">ALMACENAR Y DISTRIBUIR ALIMENTOS DE LOS PROGRAMAS DESAYUNOS ESCOLARES Y ASISTENCIA ALIMENTARIA A PERSONAS DE ATENCION PRIORITARIA </t>
  </si>
  <si>
    <t xml:space="preserve">CAPACITACION Y ORIENTACION DE ALIMENTACION SALUDABLE DE LOS PROGRAMAS DE DESAYUNOS ESCOLARES Y ASISTENCIA ALIMENTARIA A PERSONAS DE ATENCION PRIORITARIA </t>
  </si>
  <si>
    <t>PROGRAMA OPERATIVO ANUAL 2021</t>
  </si>
  <si>
    <t>FUNCION</t>
  </si>
  <si>
    <t>ASESORAR Y DAR SEGUIMIENTO ASUNTOS JURIDICOS QUE SE PRESENTAN</t>
  </si>
  <si>
    <t>DAR ASESORIA JURIDICA Y RESTITUIR EN SUS DERECHOS A LOS MENORES Y ADOLESCENTES</t>
  </si>
  <si>
    <t>QUE LAS NIÑAS, NIÑOS Y ADOLESCENTES GOCEN DE LOS DERECHOS HUMANOS ESTABLECIDOS EN LA CONSTITUCION POLITICA DE LOS ESTADOS UNIDOS MEXICANOS, LEY GENERAL DE LOS DERECHOS DE LAS NIÑAS, NIÑOS Y ADOLESCENTES Y LEY DE LOS DERECHOS DE LAS NIÑAS, NIÑOS Y ADOLESCENTES PARA EL ESTADO DE NAYARIT</t>
  </si>
  <si>
    <t>BRINDAR ORIENTACION Y ASESORIA JURIDICA A MUJERES VIOLENTADAS ,NIÑOS,NIÑAS Y ADOLESCENTES</t>
  </si>
  <si>
    <t>PERSONAS</t>
  </si>
  <si>
    <t>PLATICAS PREMATRIMONIALES</t>
  </si>
  <si>
    <t>PLATICAS</t>
  </si>
  <si>
    <t xml:space="preserve">ELABORACION DE CONVENIOS Y ACTA DE COMPARENCENCIA </t>
  </si>
  <si>
    <t>CONVENIOS</t>
  </si>
  <si>
    <t>DENUNCIAS ANTE EL MINISTERIO PUBLICO</t>
  </si>
  <si>
    <t>DENUNCIAS</t>
  </si>
  <si>
    <t>PROMOVER DEMANDAS ANTE EL JUZGADO MIXTO</t>
  </si>
  <si>
    <t>DEMANDAS</t>
  </si>
  <si>
    <t>ASISTIR A AUDIENCIAS</t>
  </si>
  <si>
    <t>AUDIENCIAS</t>
  </si>
  <si>
    <t xml:space="preserve">ENTREGA DE INFORMES ANTE DIF DEL ESTADO </t>
  </si>
  <si>
    <t>INFORMES</t>
  </si>
  <si>
    <t xml:space="preserve">CAPACITACIONES DE DERECHOS DE NIÑAS, NIÑOS Y ADOLESCENTES </t>
  </si>
  <si>
    <t xml:space="preserve">VISITAS DOMICILIARIAS </t>
  </si>
  <si>
    <t>CAPACITACION</t>
  </si>
  <si>
    <t>ELABORO</t>
  </si>
  <si>
    <t>TITULAR DE UNIDAD DE TRANSPARENCIA</t>
  </si>
  <si>
    <t>DIRECTORA DEL SMDIF DEL NAYAR</t>
  </si>
  <si>
    <t>Atender las necesidades de las familias, impulsando el desarrollo de sus integrantes para lograr el fortalecimiento del núcleo familiar, que contribuya en el bienestar social.</t>
  </si>
  <si>
    <t>Administrar los recursos humanos, financieros y materiales de acuerdo a las disposiciones establecidas, así mismo elaborar y emitir normas y políticas administrativas necesarias para alcanzar de manera eficiente los objetivos del SMDIF</t>
  </si>
  <si>
    <t>Administrar los recursos humanos, financieros y materiales de acuerdo a las disposiciones establecidas, así mismo elaborar y emitir normas y políticas administrativas necesarias para alcanzar de manera eficiente los objetivos del SMDIF.</t>
  </si>
  <si>
    <t>Realizar las plantillas de empleados</t>
  </si>
  <si>
    <t>DOCUMENTO</t>
  </si>
  <si>
    <t xml:space="preserve">Realizar el pago de impuestos de hacienda </t>
  </si>
  <si>
    <t>Registro de comprobacion de ingresos y egresos</t>
  </si>
  <si>
    <t>Realizar pagos correspondientes apegandose al presupuesto de egresos</t>
  </si>
  <si>
    <t xml:space="preserve">Entrega al patronato la cuenta pormenorizada del manejos de la hacienda municipal avances de gestion financiera </t>
  </si>
  <si>
    <t xml:space="preserve">Reviso </t>
  </si>
  <si>
    <t xml:space="preserve">Elaboro </t>
  </si>
  <si>
    <t>Vo.Bo.</t>
  </si>
  <si>
    <t>C.P. SAIDY F. PEREZ ORTEGA</t>
  </si>
  <si>
    <t xml:space="preserve">FORTALECER Y PROMOVER LA ASISTENCIA SOCIAL </t>
  </si>
  <si>
    <t xml:space="preserve">Dirigir todas las acciones, que en materia de Asistencia Social requiera el Sistema, a través de una administración eficiente y sensible, para el logro de los objetivos del Organismo, a favor de la población vulnerable y con extrema pobreza.
</t>
  </si>
  <si>
    <t>APOYOS ECONOMICOS Y EN ESPECIE A PERSONAS VULNERABLES , ESCUELAS COMUNIDADES INDIGENAS Y ADULTOS MAYORES</t>
  </si>
  <si>
    <t xml:space="preserve">DOCUMENTO </t>
  </si>
  <si>
    <t>ENTREGA DE DESAYUNOS Y COMIDAS CALIENTES EN EL COMEDOR DEL SMDIF</t>
  </si>
  <si>
    <t xml:space="preserve">COPIA DE CONTROL </t>
  </si>
  <si>
    <t xml:space="preserve">LLEVAR ACABO EL LEVANTAMIENTO DE BIENES MUEBLES </t>
  </si>
  <si>
    <t xml:space="preserve">COPIA DEL INVENTARIO </t>
  </si>
  <si>
    <t xml:space="preserve">VALIDO </t>
  </si>
  <si>
    <t>Contraloría Municipal</t>
  </si>
  <si>
    <t>Atender la s necesidades de las familias, impulsando el desarrollo de sus integrantes para lograr el fortalecimiento del núcleo familiar, que contribuya en el bienestar social.</t>
  </si>
  <si>
    <t>FORTALECER Y PROMOVER LOS DERECHOS DE LA NIÑEZ</t>
  </si>
  <si>
    <r>
      <rPr>
        <b/>
        <sz val="14"/>
        <rFont val="Calibri"/>
        <family val="2"/>
      </rPr>
      <t>TRABAJAR PARA CAPACITAR LA NIÑEZ, ADOLESCENCIA Y PADRES DE FAMILIA DEL NAYAR EN TEMAS ACTUALES ASI MISMO GARANTIZAR UNA MEJOR CALIDAD DE VIDA, COMUNICACIÓN, ESTABILIDAD EMOCIONAL EN ASPECTOS PERSONALES, SOCIALES Y FAMILIARES, PARA CONCIENTIZAR A LA POBLACION DE LA IMPORTANCIA DE LOS DERECHOS DE LA NIÑEZ Y ADOLESCENCIA</t>
    </r>
    <r>
      <rPr>
        <b/>
        <sz val="14"/>
        <color indexed="53"/>
        <rFont val="Calibri"/>
        <family val="2"/>
      </rPr>
      <t xml:space="preserve">.  </t>
    </r>
  </si>
  <si>
    <t>Informar sobre la prevencion de adicciones y embarazos en adolescentes</t>
  </si>
  <si>
    <t xml:space="preserve">INFORME Y/O EVIDENCIA </t>
  </si>
  <si>
    <t xml:space="preserve">LISTA DE ASISTENCIA Y/O EVIDENCIA </t>
  </si>
  <si>
    <t xml:space="preserve">Dar seguimiento y evaluar el desarrollo de los talleres hasta su culminacion. </t>
  </si>
  <si>
    <t>ATENDER A LAS NECESIDADES DE LAS FAMILIAS IMPULSANDO EL DESARROLLO DE LOS INTEGRANTES PARA LOGRAR EL FORTALECIMIENTO DEL NUCLEO FAMILIAR QUE CONTRIBUYA EN EL BIENESTAR SOCIAL.</t>
  </si>
  <si>
    <t>Brindar los servicios de psicologia al publico en general totalmente gratuitos para las y los usuarios del municipio Del Nayar</t>
  </si>
  <si>
    <t>Jefe de area de psicologia, brindar asistencia social a traves de los diferentes programas sociales que ofrece SMDIF, colaborando en diferentes ambitos con los que menos tienen sobre todo proteger a los menores, adolescentes, mujeres y a los jefes de familia, contribuyendo con ello a la economia familiar para los que viven en situacion de vulnerabilidad.</t>
  </si>
  <si>
    <t xml:space="preserve">ATENDER OPORTUNAMENTE LOS CASOS QUE REQUIERAN DE ESTRATEGIAS DE APOYO PSICOLÓGICO </t>
  </si>
  <si>
    <t xml:space="preserve">REGISTRO </t>
  </si>
  <si>
    <t xml:space="preserve">BRINDAR CONSULTAS DE VALORACIÓN PSICOLÓGICA A PERSONAS </t>
  </si>
  <si>
    <t xml:space="preserve">LISTA DE ASISTENCIA </t>
  </si>
  <si>
    <t xml:space="preserve">ATENCIÓN A FAMILIARES Y/O PERSONAS QUE VIVAN CASOS DE ADICCIÓN </t>
  </si>
  <si>
    <t xml:space="preserve">JEFE DE AREA DE PSICOLOGIA </t>
  </si>
  <si>
    <t>ATENDER LAS NECESIDADES DE LAS FAMILIAS, IMPULSANDO EL DESARROLLO DE SUS PARA LOGRAR AEL FORTALECIMIENTO DEL NUCLEO, QUE CONTRIBUYA EN EL BIENESTAR.</t>
  </si>
  <si>
    <t>ATENCION AL ADULTO MAYOR</t>
  </si>
  <si>
    <t xml:space="preserve"> PROMOVER EL DESARROLLO HUMANO DEL ADULTO MAYOR BRINDANDOLE LOS MEDIOS Y OPORTUNIDADES PARA UNA VIDA DIGNA</t>
  </si>
  <si>
    <t>INTEGRAR A LOS ADULTOS MAYORES A LABORES SOCIALES, PARA MANTENERLOS ACTIVOS Y PRODUCTIVOS</t>
  </si>
  <si>
    <t xml:space="preserve">LISTAS DE ASISTENCIA </t>
  </si>
  <si>
    <t>ORIENTAR A LAS PERSONAS VULNERABLES Y ADULTOS MAYORES PARA OBTENER PROGRAMAS SOCIALES E INTEGRACIÓN A LA VIDA LABORAL</t>
  </si>
  <si>
    <t>INFORME</t>
  </si>
  <si>
    <t>PROPORCIONAR Y DIFUNDIR INFORMACION AL PUBLICO EN GENERAL ACERCA DE LOS PROGRAMAS DE ATENCION A LOS ADULTOS MAYORES</t>
  </si>
  <si>
    <t>INFORME Y EVIDENCIA FOTOGRADIA</t>
  </si>
  <si>
    <t>ATENDER Y SUPERVISAR EL CORRECTO DESEMPEÑO DE LOS DIFERENTES CLUBESDE LA TERCERA EDAD</t>
  </si>
  <si>
    <t>EVIDENCIA FOTOGRAFICA</t>
  </si>
  <si>
    <t>PROMOVER ACTIVIDADES RECREATIVAS Y PRODUCTIVAS PARA ADULTOS MAYORES PARA DESARROLLAR SU CREATIVIDAD Y DESARROLLO INTELECTUAL</t>
  </si>
  <si>
    <t>PERSONAS ATENDIDAS</t>
  </si>
  <si>
    <t>DIFUNDIR Y FOMENTAR LA PREVENCIÓN DEL MALTRATO A ADULTOS MAYORES.</t>
  </si>
  <si>
    <t xml:space="preserve">FOMENTAR ACCIONES QUE INCORPORES A LOS ADULTOS MAYORES A LA VIDA CULTURAL, SOCIAL Y PRODUCTIVA </t>
  </si>
  <si>
    <t>JESSICA GISETH SOTO CEJA</t>
  </si>
  <si>
    <t>RESPONSABLE DE AREA</t>
  </si>
  <si>
    <t>Realizar Estudios Socieconomicos, Trabajos de Campo y Vistas Domicilarias y dectetar a personas en situacione de vulneravilidad.</t>
  </si>
  <si>
    <t>Brindar atencion a la sociedad y dectetar a personas en situacion de vulnerabilidad por medio de trabjos de campo, Estudios Socieconomicos y visitas domiciliarias en la cual beneficia a las diferentes etapas de  desarrollo  (infancia, pubertad, adolescencia i vejes).</t>
  </si>
  <si>
    <t xml:space="preserve">Evidencia fotografica </t>
  </si>
  <si>
    <t>REALIZAR ESTUDIOS SOCIOECONOMICOS</t>
  </si>
  <si>
    <t xml:space="preserve">LISTADO </t>
  </si>
  <si>
    <t>GESTIONAR APOYOS SOCIALES, ECONOMICOS, ALIMENTICIOS Y SERVICIOS PARA AQUELLAS PERSONALS QUE ASI LO NECESITEN</t>
  </si>
  <si>
    <t>LISTADO DE SOLICITUDES REALIZADAS</t>
  </si>
  <si>
    <t>RESPONSABLE DEL AREA</t>
  </si>
  <si>
    <t xml:space="preserve">SISTEMA MUNICIPAL PARA EL DESARROLLO INTEGRAL </t>
  </si>
  <si>
    <t>Realizar acciones que promuevan el desarrollo integral de las familias del nayar y de grupos en situación de vulnerabilidad, contribuyendo a mejorar su calidad de vida.</t>
  </si>
  <si>
    <t>transparentar la gestión pública mediante la entrega, exhibición y difusión de la información que se genera, garantizando la protección de los datos personales y favorecer la rendición de cuentas a los ciudadanos</t>
  </si>
  <si>
    <t>Mejorar la organización, clasificación y manejo de la información pública para que toda persona pueda tener acceso mediante procedimientos sencillos y expeditos, así como transparentar la gestión pública mediante la entrega, exhibición y difusión de la información que se genera, garantizando la protección de los datos personales y favorecer la rendición de cuentas a los ciudadanos, de manera que puedan valorar el desempeño de la institución y contribuir a la democratización de la sociedad y a la plena vigencia del estado de derecho</t>
  </si>
  <si>
    <t>Presentacion de informes Bimestrales ante el ITAI</t>
  </si>
  <si>
    <t xml:space="preserve">Copia de Acuse </t>
  </si>
  <si>
    <t xml:space="preserve">Carga de formatos de ITAI a la PTN </t>
  </si>
  <si>
    <t xml:space="preserve">Comprobantes de Carga </t>
  </si>
  <si>
    <t>Carga de Informacion a la Pagina WEB de Transparencia del SMDIF</t>
  </si>
  <si>
    <t xml:space="preserve">Captura de Pantalla </t>
  </si>
  <si>
    <t xml:space="preserve">Elaboracion de actas de Comité de trasnparencia </t>
  </si>
  <si>
    <t xml:space="preserve">Copia de Acta </t>
  </si>
  <si>
    <t xml:space="preserve">Recepcion y contestacion de Solicitudes de Informacion </t>
  </si>
  <si>
    <t xml:space="preserve">Copia de solicitud </t>
  </si>
  <si>
    <t>Presentacion de Informe Anual ante ITAI</t>
  </si>
  <si>
    <t xml:space="preserve">RESPONSABLE DEL AREA </t>
  </si>
  <si>
    <t xml:space="preserve">BRINDAR CONSULTAS DE VALORACIÓN A PERSONAS CON DISCAPACIDAD </t>
  </si>
  <si>
    <t>ATENCION A PARSONAS CON CAPACIDADES DIFERENTES</t>
  </si>
  <si>
    <t>PRESTAR SERVICIOS DE PROMOCION DE SALUD, DE LA DISCAPACIDAD Y REHABILITACION SIMPLE A PERSONAS CON ALGUN TIPO DE DISCAPACIDAD DE LAS COMUNIDADES DEL MUNICIPIO DEL NAYAR</t>
  </si>
  <si>
    <t>ATENDER LAS NECESIDADES DE LAS FAMILIAS, IMPULSANDO EL DESARROLLO DE SUS INTEGRANTES PARA LOGRAR EL FORTALEZAMIENTO DEL NUCLEO FAMILIAR QUE CONTRIBUYE EN EL BIENESTAR SOCIAL</t>
  </si>
  <si>
    <r>
      <rPr>
        <b/>
        <sz val="11"/>
        <color theme="1"/>
        <rFont val="Calibri"/>
        <family val="2"/>
        <scheme val="minor"/>
      </rPr>
      <t xml:space="preserve">FUNCION: </t>
    </r>
    <r>
      <rPr>
        <sz val="10"/>
        <rFont val="Arial"/>
        <family val="2"/>
      </rPr>
      <t>ATENDER LAS NECESIDADES DE LAS FAMILIAS, IMPULSANDO EL DESARROLLO DE SUS INTEGRANTES PARA LOGRAR EL FORTALECIMIENTO DEL NUCLEO FAMILIAR, QUE CONTRIBUYA EN EL BIENESTAR SOCIAL.</t>
    </r>
  </si>
  <si>
    <t>INDICADORES</t>
  </si>
  <si>
    <t>UNIDAD DE MEDIDA</t>
  </si>
  <si>
    <t xml:space="preserve">INICIO </t>
  </si>
  <si>
    <t>TERMINO</t>
  </si>
  <si>
    <t>RESULTADO</t>
  </si>
  <si>
    <t>LISTA DE ASISTENCIA</t>
  </si>
  <si>
    <t>TOTAL DE PRODUCTIVIDAD</t>
  </si>
  <si>
    <t xml:space="preserve"> </t>
  </si>
  <si>
    <t xml:space="preserve">A T E N T A M E N T E </t>
  </si>
  <si>
    <t>__________________________________________</t>
  </si>
  <si>
    <t>AYUNTAMIENTO CONSTITUCIONAL DEL NAYAR</t>
  </si>
  <si>
    <t>Implementar platicas de prevención de violencia intrafamiliar, buillying, trabajo infantil, abuso sexual, talleres de educación sexual, derechos de los niños,</t>
  </si>
  <si>
    <t xml:space="preserve">Realizar campañas y platicas sobre el buen trato </t>
  </si>
  <si>
    <t>Generar actividades que estimulen el desarrollo físico, intelectual y emocional de los niños, niñas y adolescentes.</t>
  </si>
  <si>
    <t xml:space="preserve">INFORME, EVALUACIONES Y/O EVIDENCIA </t>
  </si>
  <si>
    <t>REALIZAR TALLERES DE SENSIBILIZACIÓN CON PERSPECTIVA DE GENERO Y PREVENCION DE LA VIOLENCIA DE GENERO Y A LAS MUJERES</t>
  </si>
  <si>
    <t>BRINDAR ASESORÍA PSICOLÓGICA A LAS MUJERES Y NIÑAS VIOLENTADAS Y FAMILIAS EN SITUACION DE RIESGO</t>
  </si>
  <si>
    <t>IMPARTIR PLATICAS Y TALLERES EN TEMAS RELACIONADOS CON EL DESARROLLO DE NIÑOS, NIÑAS, ADOLESCENTES, MUJERES Y FAMILIAS EN RIESGO</t>
  </si>
  <si>
    <t>TALLERES Y PLATICAS DE ORIENTACIÓN CON LA FINALIDAD DE INTEGRA A PERSONAS CON DISCAPACIDAD A LA VIDA SOCIAL, ECONÓMICA Y LABORAL.</t>
  </si>
  <si>
    <t>REFORZAR LA CULTURA DEL RESPETO Y NO DISCRIMINACIÓN DE LAS PERSONAS CON DISCAPACIDAD</t>
  </si>
  <si>
    <t xml:space="preserve">OTORGAR Y REFORZAR LOS SERVICIOS DE CONSULTA Y REHABILITACIÓN FÍSICA A PACIENTES CON DISCAPACIDAD MOTORA </t>
  </si>
  <si>
    <t>VISITAS DOMICILIARIAS A PACIENTES CON DISCAPACIDAD.</t>
  </si>
  <si>
    <t>DIFUNDIR EL TRATAMIENTO OPORTUNO DE PROBLEMAS DE DISCAPICIDAD</t>
  </si>
  <si>
    <t>LISTAS DE ASISTENCIA Y EVIDENCIA FOTOGRAFICA</t>
  </si>
  <si>
    <t>CAMPAÑAS Y ECIDENCIA FOTOGRAFICA</t>
  </si>
  <si>
    <t>INFORME Y EVIDENCIA FOTOGRAFICA</t>
  </si>
  <si>
    <t>1.25 N</t>
  </si>
  <si>
    <t>1.26 N</t>
  </si>
  <si>
    <t>1.25 S</t>
  </si>
  <si>
    <t>1.26 S</t>
  </si>
  <si>
    <t>FUNDAMENTO LEGAL</t>
  </si>
  <si>
    <t>ARTÍCULO 48 FRACCIONES V Y XI, ARTÍCULO 55  FRACCIÓN VI, DE LA LEY DE LOS DERECHOS DE NIÑAS, NIÑOS Y ADOLESCENTES PARA EL ESTADO DE NAYARIT, Y EL ARTICULO 53 FRACCIONES XI Y XII DEL REGLAMENTO INTERNO DEL SISTEMA MUNICIPAL PARA EL DESARROLLO INTEGRAL DE LA FAMILIA DEL NAYAR</t>
  </si>
  <si>
    <t>ARTÍCULO 45 FRACCIONES III, V, VI Y EL ARTÍCULO 54 FRACCIÓN XI, DE LA LEY DE LOS DERECHOS DE NIÑAS, NIÑOS Y ADOLESCENTES PARA EL ESTADO DE NAYARIT, LÍNEA DE ACCIÓN IV.1.5.3A Y IV.3.4.3B.DEL PLAN DE DESARROLLO MUNICIPAL DEL NAYAR Y EL ARTÍCULO 53 FRACCIÓN XII DEL REGLAMENTO INTERNO DEL SISTEMA MUNICIPAL PARA EL DESARROLLO INTEGRAL DE LA FAMILIA DEL NAYAR</t>
  </si>
  <si>
    <t>EL DIF NACIONAL ES LA PRIMERA INSTITUCIÓN GUBERNAMENTAL EN MÉXICO QUE DESARROLLA Y OFERTA UNA METODOLOGÍA Y HERRAMIENTAS PARA EL FOMENTO DE LA CULTURA DEL BUEN TRATO EN LAS FAMILIAS, A FIN DE PREVENIR LAS CONDUCTAS DE RIESGO ASOCIADAS A LA VIOLENCIA FAMILIAR, SOCIAL Y LOS MALOS TRATOS A LA INFANCIA Y ADOLESCENCIA, EN COORDINACIÓN CON LOS DIF ESTATALES Y MUNICIPALES</t>
  </si>
  <si>
    <t>ARTÍCULO 100, FRACCIÓN V, DE LA LEY DE LOS DERECHOS DE NIÑAS, NIÑOS Y ADOLESCENTES PARA EL ESTADO DE NAYARIT, Y EN LOS LINEAMIENTO IV.3.5.1B DEL PLAN MUNICIPAL DE DESARROLLO DEL NAYAR, ASÍ COMO EN EL ARTÍCULO 53 FRACCIÓN XII DEL REGLAMENTO INTERNO DEL SISTEMA MUNICIPAL PARA EL DESARROLLO INTEGRAL DE LA FAMILIA DEL NAYAR</t>
  </si>
  <si>
    <t>ARTÍCULO 53 FRACCIÓN XII DEL REGLAMENTO INTERNO DEL SISTEMA MUNICIPAL PARA EL DESARROLLO INTEGRAL DE LA FAMILIA DEL NAYAR</t>
  </si>
  <si>
    <t>ARTÍCULO 51, FRACCIÓN I DEL REGLAMENTO INTERNO DEL SISTEMA MUNICIPAL PARA EL DESARROLLO INTEGRAL DE LA FAMILIA DEL NAYAR</t>
  </si>
  <si>
    <t>LÍNEA DE ACCIÓN IV.3.5.1A DEL PLAN MUNICIPAL DE DESARROLLO DEL NAYAR. EL ARTÍCULO 6, FRACCIÓN 11 DE LA LEY DE DERECHOS DE LAS PERSONAS ADULTAS MAYORES Y EL ARTÍCULO 51, FRACCIÓN X DEL REGLAMENTO INTERNO DEL SISTEMA MUNICIPAL PARA EL DESARROLLO INTEGRAL DE LA FAMILIA DEL NAYAR.</t>
  </si>
  <si>
    <t>ARTÍCULO 51, FRACCIÓN III DEL REGLAMENTO INTERNO DEL SISTEMA MUNICIPAL PARA EL DESARROLLO INTEGRAL PARA EL MUNICIPIO DEL NAYAR, ARTICULO 10, FRACCIÓN IV LEY DE DERECHOS DE LAS PERSONAS ADULTAS MAYORES</t>
  </si>
  <si>
    <t>ARTÍCULO 51, FRACCIÓN XI DEL REGLAMENTO INTERNO DEL SISTEMA MUNICIPAL PARA EL DESARROLLO INTEGRAL PARA EL MUNICIPIO DEL NAYAR</t>
  </si>
  <si>
    <t>LÍNEA DE ACCIÓN IV.3.5.1C DEL PLAN MUNICIPAL DE DESARROLLO DEL NAYAR Y EL ARTICULO 51, FRACCIÓN VI DE REGLAMENTO INTERNO DEL SISTEMA MUNICIPAL PARA EL DESARROLLO INTEGRAL PARA EL MUNICIPIO DEL NAYAR</t>
  </si>
  <si>
    <t>LÍNEA DE ACCIÓN IV.3.5.1D DEL PLAN MUNICIPAL DE DESARROLLO DEL NAYAR, ARTICULO 22, FRACCIÓN II LEY DE DERECHOS DE LAS PERSONAS ADULTAS MAYORES</t>
  </si>
  <si>
    <t>LÍNEA DE ACCIÓN IV.3.5.1C DEL PLAN MUNICIPAL DE DESARROLLO DEL NAYAR, ARTÍCULO 51, FRACCIÓN X DE REGLAMENTO INTERNO DEL SISTEMA MUNICIPAL PARA EL DESARROLLO INTEGRAL PARA EL MUNICIPIO DEL NAYAR</t>
  </si>
  <si>
    <t>ARTÍCULO 47 FRACCIÓN III DEL REGLAMENTO INTERNO DEL SISTEMA MUNICIPAL PARA EL DESARROLLO INTEGRAL PARA EL MUNICIPIO DEL NAYAR Y EL ARTÍCULO 20 DE LA LEY SOBRE EL SISTEMA DE  ASISTENCIA SOCIAL.</t>
  </si>
  <si>
    <t>ARTÍCULO 47 FRACCIÓN XII DEL REGLAMENTO INTERNO DEL SISTEMA MUNICIPAL PARA EL DESARROLLO INTEGRAL PARA EL MUNICIPIO DEL NAYAR</t>
  </si>
  <si>
    <t>LÍNEA DE ACCIÓN IV.3.6.1A DEL PLAN DE DESARROLLO MUNICIPAL DEL NAYAR Y EL ARTICULO 61 FRACCIÓN I DE LA LEY DE ACCESO SE LAS MUJERES A UNA VIDA LIBRE DE VIOLENCIA PARA EL ESTADO DE NAYARIT</t>
  </si>
  <si>
    <t>ARTÍCULO 47 FRACCIÓN III DEL REGLAMENTO INTERNO DEL SISTEMA MUNICIPAL PARA EL DESARROLLO INTEGRAL PARA EL MUNICIPIO DEL NAYAR</t>
  </si>
  <si>
    <t>LÍNEA DE ACCIÓN IV.3.6.1A DEL PLAN DE DESARROLLO MUNICIPAL DEL NAYAR Y EL ARTÍCULO 61 FRACCIÓN III DE LA LEY DE ACCESO SE LAS MUJERES A UNA VIDA LIBRE DE VIOLENCIA PARA EL ESTADO DE NAYARIT, , ARTÍCULO 106 FRACCIÓN V DE LA LEY GENERAL DE LOS DERECHOS DE NIÑAS, NIÑOS Y ADOLESCENTES</t>
  </si>
  <si>
    <t>ARTÍCULO 100, FRACCIÓN V, DE LA LEY DE LOS DERECHOS DE NIÑAS, NIÑOS Y ADOLESCENTES PARA EL ESTADO DE NAYARIT, , ARTÍCULO 106 FRACCIÓN V DE LA LEY GENERAL DE LOS DERECHOS DE NIÑAS, NIÑOS Y ADOLESCENTES Y EL ARTÍCULO 47 FRACCIONES VIII X Y XI DEL REGLAMENTO INTERNO DEL SISTEMA MUNICIPAL PARA EL DESARROLLO INTEGRAL PARA EL MUNICIPIO DEL NAYAR</t>
  </si>
  <si>
    <t>SMDIF (UNIDAD BASICA DE RAHABILITACION)</t>
  </si>
  <si>
    <t>LÍNEA DE ACCIÓN IV.3.7.1A DEL PLAN DE DESARROLLO MUNICIPAL DEL NAYAR</t>
  </si>
  <si>
    <t>LÍNEA DE ACCIÓN IV.3.7.1A DEL PLAN DE DESARROLLO MUNICIPAL DEL NAYAR, ARTÍCULO 48 FRACCIÓN VI DEL REGLAMENTO INTERNO DEL SISTEMA MUNICIPAL PARA EL DESARROLLO INTEGRAL PARA EL MUNICIPIO DEL NAYAR</t>
  </si>
  <si>
    <t>ARTÍCULO 48 FRACCIÓN II DEL REGLAMENTO INTERNO DEL SISTEMA MUNICIPAL PARA EL DESARROLLO INTEGRAL PARA EL MUNICIPIO DEL NAYAR, LÍNEA DE ACCIÓN IV.3.7.1C DEL PLAN DE DESARROLLO MUNICIPAL DEL NAYAR Y EL ARTÍCULO 18 FRACCIÓN VIII DE LA LEY SOBRE EL SISTEMA DE  ASISTENCIA SOCIAL.</t>
  </si>
  <si>
    <t>ARTÍCULO 48 FRACCIÓN I DEL REGLAMENTO INTERNO DEL SISTEMA MUNICIPAL PARA EL DESARROLLO INTEGRAL PARA EL MUNICIPIO DEL NAYAR</t>
  </si>
  <si>
    <t>DADO QUE VARIAS PERSONAS NO CUENTAN CON LOS MEDIOS PARA TRASLADARSE A LA UNIDAD BÁSICA DE REHABILITACIÓN ES POR ESO QUE SE IMPLEMENTA ESTA ACCIÓN</t>
  </si>
  <si>
    <t>ARTÍCULO 48 FRACCIÓN III DEL REGLAMENTO INTERNO DEL SISTEMA MUNICIPAL PARA EL DESARROLLO INTEGRAL PARA EL MUNICIPIO DEL NAYAR</t>
  </si>
  <si>
    <t>DIF(PSICOLOGIA)</t>
  </si>
  <si>
    <t>DIF (TERCERA EDAD)</t>
  </si>
  <si>
    <t>DIF (PAMAR)</t>
  </si>
  <si>
    <t>SMDIF DEL NAYAR (JEFE DE ÁREA DESAYUNOS ESCOLARES ZONA NORTE)</t>
  </si>
  <si>
    <t>ARTÍCULO 50 FRACCIÓN VI DEL REGLAMENTO INTERNO DEL SISTEMA MUNICIPAL PARA EL DESARROLLO INTEGRAL PARA EL MUNICIPIO DEL NAYAR, CAPITULO 2.3 DE LAS R.O.P DE ESTRATEGIA INTEGRAL DE ASISTENCIA SOCIAL ALIMENTARIA Y DESARROLLO COMUNITARIO 2020</t>
  </si>
  <si>
    <t>ARTÍCULO 133 DE LA LEY DE SALUD PARA EL ESTADO DE NAYARIT, LÍNEA DE ACCIÓN IV.3.1.2A DEL PLAN DE DESARROLLO MUNICIPAL DEL NAYAR Y EL ARTÍCULO 50 FRACCIÓN IX DEL REGLAMENTO INTERNO DEL SISTEMA MUNICIPAL PARA EL DESARROLLO INTEGRAL PARA EL MUNICIPIO DEL NAYAR Y ARTÍCULO 100 FRACCIÓN III LEY DE LOS DERECHOS DE NIÑAS, NIÑOS Y ADOLESCENTES PARA EL ESTADO DE</t>
  </si>
  <si>
    <t>ARTÍCULO 50 FRACCIÓN III DEL REGLAMENTO INTERNO DEL SISTEMA MUNICIPAL PARA EL DESARROLLO INTEGRAL PARA EL MUNICIPIO DEL NAYAR</t>
  </si>
  <si>
    <t>SMDIF DEL NAYAR (JEFE DE ÁREA DESAYUNOS ESCOLARES ZONA SUR)</t>
  </si>
  <si>
    <t>SMDIF (DPPNNA)</t>
  </si>
  <si>
    <t>ARTICULO 54 FRACCION III.DEL REGLAMENTO INTERNO DEL SISTEMA MUNICIPAL PARA EL DESARROLLO INTEGRAL DE LA FAMILIA PARA EL MUNICIPIO DEL NAYAR, NAYARIT, ARTÍCULO 106 FRACCIÓN V DE LA LEY GENERAL DE LOS DERECHOS DE NIÑAS, NIÑOS Y ADOLESCENTES Y EL ARTÍCULO 21 FRACCIÓN III DE LA LEY DE ACCESO SE LAS MUJERES A UNA VIDA LIBRE DE VIOLENCIA PARA EL ESTADO DE NAYARIT</t>
  </si>
  <si>
    <t>ARTÍCULO 94 FRACCIÓN VIII DEL CÓDIGO CIVIL PARA EL ESTADO DE NAYARIT (CCPN)</t>
  </si>
  <si>
    <t>ARTÍCULO 119 FRACCIÓN VII DE LA LEY GENERAL DE LOS DERECHOS DE NIÑAS, NIÑOS Y ADOLESCENTES, Y EL ARTÍCULO 109 FRACCIÓN VII DE LA LEY DE LOS DERECHOS DE NIÑAS, NIÑOS Y ADOLESCENTES PARA EL ESTADO DE NAYARIT</t>
  </si>
  <si>
    <t>ARTÍCULO 122 FRACCIÓN V DE LA LEY GENERAL DE LOS DERECHOS DE NIÑAS, NIÑOS Y ADOLESCENTES, ARTÍCULO 109 FRACCIÓN V LEY DE LOS DERECHOS DE NIÑAS, NIÑOS Y ADOLESCENTES PARA EL ESTADO DE NAYARIT Y EL ARTÍCULO 54 FRACCIÓN VI DEL REGLAMENTO INTERNO DEL SISTEMA MUNICIPAL PARA EL DESARROLLO INTEGRAL DE LA FAMILIA PARA EL MUNICIPIO DEL NAYAR, NAYARIT.</t>
  </si>
  <si>
    <t>ARTÍCULO 54 FRACCION VIII Y XV DEL REGLAMENTO INTERNO DEL SISTEMA MUNICIPAL PARA EL DESARROLLO INTEGRAL DE LA FAMILIA PARA EL MUNICIPIO DEL NAYAR, NAYARIT,</t>
  </si>
  <si>
    <t>ARTÍCULO 122 FRACCIÓN II DE LA LEY GENERAL DE LOS DERECHOS DE NIÑAS, NIÑOS Y ADOLESCENTES, Y EL ARTÍCULO 4 FRACCIÓN XXI Y XXII DE LA  LEY DE LOS DERECHOS DE NIÑAS, NIÑOS Y ADOLESCENTES PARA EL ESTADO DE NAYARIT.</t>
  </si>
  <si>
    <t>ARTÍCULO 103 PÁRRAFO ÚLTIMO DE LA LEY DE LOS DERECHOS DE NIÑAS, NIÑOS Y ADOLESCENTES PARA EL ESTADO DE NAYARIT.</t>
  </si>
  <si>
    <t>ARTÍCULO 56 FRACCIÓN II DE LA LEY DE LOS DERECHOS DE NIÑAS, NIÑOS Y ADOLESCENTES PARA EL ESTADO DE NAYARIT, Y EL ARTÍCULO 54 FRACCIÓN X REGLAMENTO INTERNO DEL SISTEMA MUNICIPAL PARA EL DESARROLLO INTEGRAL DE LA FAMILIA PARA EL MUNICIPIO DEL NAYAR, NAYARIT,</t>
  </si>
  <si>
    <t>ARTÍCULO 123 FRACCIÓN II DE LA LEY GENERAL DE LOS DERECHOS DE NIÑAS, NIÑOS Y ADOLESCENTES, ARTÍCULO 116 FRACCIÓN II LEY DE LOS DERECHOS DE NIÑAS, NIÑOS Y ADOLESCENTES PARA EL ESTADO DE NAYARIT Y EL ARTÍCULO 55 FRACCIÓN II DEL REGLAMENTO INTERNO DEL SISTEMA MUNICIPAL PARA EL DESARROLLO INTEGRAL DE LA FAMILIA PARA EL MUNICIPIO DEL NAYAR, NAYARIT.</t>
  </si>
  <si>
    <t>DIF  (DIRECCION)</t>
  </si>
  <si>
    <t>LÍNEA DE ACCIÓN IV.3.5.1E DEL PLAN DE DESARROLLO MUNICIPAL DEL NAYAR, ARTÍCULO 34 FRACCIÓN XVIII DEL REGLAMENTO INTERNO DEL SISTEMA MUNICIPAL PARA EL DESARROLLO INTEGRAL PARA EL MUNICIPIO DEL NAYAR</t>
  </si>
  <si>
    <t>ARTÍCULO 100 FRACCIÓN III LEY DE LOS DERECHOS DE NIÑAS, NIÑOS Y ADOLESCENTES PARA EL ESTADO DE NAYARIT, ARTÍCULO 13.-FRACCION VI LEY SOBRE EL SISTEMA ESTATAL DE ASISTENCIA SOCIAL</t>
  </si>
  <si>
    <t>ARTÍCULO 34 FRACCIÓN XVIII DEL REGLAMENTO INTERNO DEL SISTEMA MUNICIPAL PARA EL DESARROLLO INTEGRAL PARA EL MUNICIPIO DEL NAYAR</t>
  </si>
  <si>
    <t>DIF (TRABAJO SOCIAL)</t>
  </si>
  <si>
    <t>ARTÍCULO 46 FRACCIÓN II DEL REGLAMENTO INTERNO DEL SISTEMA MUNICIPAL PARA EL DESARROLLO INTEGRAL PARA EL MUNICIPIO DEL NAYAR</t>
  </si>
  <si>
    <t>ARTÍCULO 46 FRACCIÓN I DEL REGLAMENTO INTERNO DEL SISTEMA MUNICIPAL PARA EL DESARROLLO INTEGRAL PARA EL MUNICIPIO DEL NAYAR</t>
  </si>
  <si>
    <t>ARTÍCULO 46 FRACCIÓN IV DEL REGLAMENTO INTERNO DEL SISTEMA MUNICIPAL PARA EL DESARROLLO INTEGRAL PARA EL MUNICIPIO DEL NAYAR</t>
  </si>
  <si>
    <t>DIF (CONTABILIDAD)</t>
  </si>
  <si>
    <t>ARTÍCULO 45 FRACCIÓN VI DEL REGLAMENTO INTERNO DEL SISTEMA MUNICIPAL PARA EL DESARROLLO INTEGRAL PARA EL MUNICIPIO DEL NAYAR</t>
  </si>
  <si>
    <t>ARTÍCULO 45 FRACCIÓN I DEL REGLAMENTO INTERNO DEL SISTEMA MUNICIPAL PARA EL DESARROLLO INTEGRAL PARA EL MUNICIPIO DEL NAYAR, ARTÍCULO 1 CÓDIGO FISCAL DE LA FEDERACIÓN</t>
  </si>
  <si>
    <t>ARTÍCULO 45 FRACCIÓN II DEL REGLAMENTO INTERNO DEL SISTEMA MUNICIPAL PARA EL DESARROLLO INTEGRAL PARA EL MUNICIPIO DEL NAYAR</t>
  </si>
  <si>
    <t>ARTÍCULO 45 FRACCIÓN I DEL REGLAMENTO INTERNO DEL SISTEMA MUNICIPAL PARA EL DESARROLLO INTEGRAL PARA EL MUNICIPIO DEL NAYAR</t>
  </si>
  <si>
    <t>ARTÍCULO 45 FRACCIÓN V DEL REGLAMENTO INTERNO DEL SISTEMA MUNICIPAL PARA EL DESARROLLO INTEGRAL PARA EL MUNICIPIO DEL NAYAR</t>
  </si>
  <si>
    <t>DIF (UNIDAD DE TRANSPARENCIA Y ACCESO A LA INFORMACION)</t>
  </si>
  <si>
    <t>ARTÍCULO 56 FRACCIÓN IX DEL REGLAMENTO INTERNO DEL SISTEMA MUNICIPAL PARA EL DESARROLLO INTEGRAL PARA EL MUNICIPIO DEL NAYAR  Y EL ARTÍCULO 122 DE LA LEY DE TRANSPARENCIA Y ACCESO A LA INFORMACIÓN PÚBLICA DEL ESTADO DE NAYARIT</t>
  </si>
  <si>
    <t>ARTÍCULO 56 FRACCIÓN IV DEL REGLAMENTO INTERNO DEL SISTEMA MUNICIPAL PARA EL DESARROLLO INTEGRAL PARA EL MUNICIPIO DEL NAYAR.</t>
  </si>
  <si>
    <t>ARTÍCULO 56 FRACCIÓN XI DEL REGLAMENTO INTERNO DEL SISTEMA MUNICIPAL PARA EL DESARROLLO INTEGRAL PARA EL MUNICIPIO DEL NAYAR.</t>
  </si>
  <si>
    <t>ARTÍCULO 56 FRACCIONES I Y VII DEL REGLAMENTO INTERNO DEL SISTEMA MUNICIPAL PARA EL DESARROLLO INTEGRAL PARA EL MUNICIPIO DEL NAYAR.</t>
  </si>
  <si>
    <t>ARTÍCULO 56 FRACCIÓN IX DEL REGLAMENTO INTERNO DEL SISTEMA MUNICIPAL PARA EL DESARROLLO INTEGRAL PARA EL MUNICIPIO DEL NAYAR</t>
  </si>
  <si>
    <t>ES UN REQUERIMIENTO DE DIRECCIÓN Y CONTRALORÍA CONTAR CON UN ENLACE PARA LLEVAR ACABO DICHO PROCESO.</t>
  </si>
  <si>
    <t>REGISTRO</t>
  </si>
  <si>
    <t>CAMPAÑAS</t>
  </si>
  <si>
    <t>COPIA DE CONTROL</t>
  </si>
  <si>
    <t>COPIA DEL INVENTARIO</t>
  </si>
  <si>
    <t>LISTADO</t>
  </si>
  <si>
    <t>COPIA DE ACUSE</t>
  </si>
  <si>
    <t>CAPTURA DE PANTALLA</t>
  </si>
  <si>
    <t>COPIA DE ACTA</t>
  </si>
  <si>
    <t>COPIA DE SOLICITUD</t>
  </si>
  <si>
    <t>LIC.APOLINAR GONZALEZ CARRILLO</t>
  </si>
  <si>
    <t>CONTRALOR MUNICIPAL DEL H.XXVII</t>
  </si>
  <si>
    <t>REALIZAR TRABAJOS DE CAMPO (TRABAJO SOCIAL Y VISITAS DOMICILIARIAS)</t>
  </si>
  <si>
    <t>H. XXVII Ayuntamiento Constitucional Del Nayar</t>
  </si>
  <si>
    <t>DE LA FAMILIA DE EL NAYAR</t>
  </si>
  <si>
    <r>
      <t>UNIDAD RESPONSABLE: SM</t>
    </r>
    <r>
      <rPr>
        <b/>
        <sz val="11"/>
        <color theme="1"/>
        <rFont val="Calibri"/>
        <family val="2"/>
        <scheme val="minor"/>
      </rPr>
      <t>DIF</t>
    </r>
  </si>
  <si>
    <t>SISTEMA MUNICIPAL PARA EL DESARROLLO INTEGRAL DE LA FAMILIA DE EL NAYAR</t>
  </si>
  <si>
    <t xml:space="preserve">SISTEMA MUNICIPAL PARA EL DESARROLLO INTEGRAL DE LA FAMILIA DE EL NAYAR </t>
  </si>
  <si>
    <t>C. ALMA GRISELDA ESQUIVEL NAVEJAS</t>
  </si>
  <si>
    <t xml:space="preserve">DRA. LAURA LILIANA LOPEZ SANTOYO </t>
  </si>
  <si>
    <t>C.D JORGE LUIS DURAN CARVAJAL</t>
  </si>
  <si>
    <t>DRA. LAURA LILIANA LOPEZ SANTOYO</t>
  </si>
  <si>
    <t>ALMA GRISELDA ESQUIVEL NAVEJAS</t>
  </si>
  <si>
    <t>DRA. LAURALA LILIANA LOPEZ  SANTOYO</t>
  </si>
  <si>
    <t>DRA LILIANA LOPEZ SANTOYO</t>
  </si>
  <si>
    <t>MTRA. JULIA ARLETH CAMPOS GARCIA</t>
  </si>
  <si>
    <t>DRA LAURA LILIANA LOPEZ SANTOYO</t>
  </si>
  <si>
    <t>C. CECILIA RIVAS MUÑOZ</t>
  </si>
  <si>
    <t>LIC.ALMA GRISELDA ESQUIVEL NAVEJAS</t>
  </si>
  <si>
    <t>C. JESUS NASARIO DIAZ PARADA</t>
  </si>
  <si>
    <t>DRA. LAURA LLIANA LOPEZ SANTOYO</t>
  </si>
  <si>
    <t>C. ALAMA GRISELDA ESQUIVEL NAVEJAS</t>
  </si>
  <si>
    <t xml:space="preserve">LIC. BLANCA YISSEL DE LA ROSA CARRRILLO </t>
  </si>
  <si>
    <t>LIC. ALMA GRISELDA ESQUIVEL NAVEJAS</t>
  </si>
  <si>
    <t xml:space="preserve">C. ALMA GRISELDA ESQUIVEL NAVEJAS </t>
  </si>
  <si>
    <t xml:space="preserve">INFORME </t>
  </si>
  <si>
    <t>VALORACION</t>
  </si>
  <si>
    <t>LISTA</t>
  </si>
  <si>
    <t>FOTOGRAFIA</t>
  </si>
  <si>
    <t>FOTOGRAFICA</t>
  </si>
  <si>
    <t>REPORTE</t>
  </si>
  <si>
    <t>COMPROBANTE DE CARGA</t>
  </si>
  <si>
    <t>1.24 N</t>
  </si>
  <si>
    <t>1.24 S</t>
  </si>
  <si>
    <t>0+%</t>
  </si>
  <si>
    <t>DIRECCION DE CONTRALORIA Y DESARROLLO ADMINISTRATIVO</t>
  </si>
  <si>
    <t>INDICADORES OCTUBRE-DICIEMBRE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</si>
</sst>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quot;#,##0.00;[Red]\-&quot;$&quot;#,##0.00"/>
    <numFmt numFmtId="43" formatCode="_-* #,##0.00_-;\-* #,##0.00_-;_-* &quot;-&quot;??_-;_-@_-"/>
    <numFmt numFmtId="164" formatCode="_-[$€-2]* #,##0.00_-;\-[$€-2]* #,##0.00_-;_-[$€-2]* &quot;-&quot;??_-"/>
    <numFmt numFmtId="165" formatCode="0.0"/>
  </numFmts>
  <fonts count="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60"/>
      <name val="Calibri"/>
      <family val="2"/>
    </font>
    <font>
      <sz val="9"/>
      <name val="Univers"/>
    </font>
    <font>
      <b/>
      <sz val="11"/>
      <color indexed="8"/>
      <name val="Calibri"/>
      <family val="2"/>
    </font>
    <font>
      <sz val="8"/>
      <name val="Univers"/>
    </font>
    <font>
      <b/>
      <sz val="9"/>
      <name val="Univers"/>
    </font>
    <font>
      <sz val="9"/>
      <name val="Calibri"/>
      <family val="2"/>
    </font>
    <font>
      <b/>
      <sz val="9"/>
      <name val="Calibri"/>
      <family val="2"/>
    </font>
    <font>
      <b/>
      <sz val="6"/>
      <name val="Calibri"/>
      <family val="2"/>
    </font>
    <font>
      <b/>
      <sz val="8"/>
      <name val="Calibri"/>
      <family val="2"/>
    </font>
    <font>
      <sz val="7"/>
      <name val="Calibri"/>
      <family val="2"/>
    </font>
    <font>
      <b/>
      <sz val="10"/>
      <name val="Calibri"/>
      <family val="2"/>
    </font>
    <font>
      <b/>
      <sz val="12"/>
      <name val="Calibri"/>
      <family val="2"/>
    </font>
    <font>
      <b/>
      <sz val="9"/>
      <name val="Calibri"/>
      <family val="2"/>
    </font>
    <font>
      <b/>
      <sz val="10"/>
      <name val="Arial"/>
      <family val="2"/>
    </font>
    <font>
      <b/>
      <sz val="7"/>
      <name val="Calibri"/>
      <family val="2"/>
    </font>
    <font>
      <b/>
      <sz val="8"/>
      <name val="Arial"/>
      <family val="2"/>
    </font>
    <font>
      <sz val="10"/>
      <name val="Arial"/>
      <family val="2"/>
    </font>
    <font>
      <b/>
      <sz val="16"/>
      <name val="Calibri"/>
      <family val="2"/>
    </font>
    <font>
      <sz val="10"/>
      <name val="Calibri"/>
      <family val="2"/>
    </font>
    <font>
      <sz val="10"/>
      <name val="Univers"/>
    </font>
    <font>
      <sz val="10"/>
      <color indexed="8"/>
      <name val="Arial"/>
      <family val="2"/>
    </font>
    <font>
      <b/>
      <sz val="9"/>
      <name val="Arial"/>
      <family val="2"/>
    </font>
    <font>
      <sz val="12"/>
      <color indexed="8"/>
      <name val="Arial"/>
      <family val="2"/>
    </font>
    <font>
      <sz val="8"/>
      <name val="Arial"/>
      <family val="2"/>
    </font>
    <font>
      <sz val="8"/>
      <name val="Calibri"/>
      <family val="2"/>
    </font>
    <font>
      <sz val="14"/>
      <name val="Calibri"/>
      <family val="2"/>
    </font>
    <font>
      <sz val="14"/>
      <name val="Univers"/>
    </font>
    <font>
      <b/>
      <sz val="14"/>
      <name val="Calibri"/>
      <family val="2"/>
    </font>
    <font>
      <sz val="11"/>
      <name val="Calibri"/>
      <family val="2"/>
    </font>
    <font>
      <b/>
      <sz val="14"/>
      <color indexed="53"/>
      <name val="Calibri"/>
      <family val="2"/>
    </font>
    <font>
      <b/>
      <sz val="14"/>
      <name val="Arial"/>
      <family val="2"/>
    </font>
    <font>
      <b/>
      <sz val="10"/>
      <name val="Univers"/>
    </font>
    <font>
      <sz val="9"/>
      <name val="Arial"/>
      <family val="2"/>
    </font>
    <font>
      <i/>
      <sz val="8"/>
      <name val="Univers"/>
    </font>
    <font>
      <sz val="10"/>
      <color rgb="FFFF0000"/>
      <name val="Calibri"/>
      <family val="2"/>
    </font>
    <font>
      <b/>
      <sz val="10"/>
      <name val="Calibri"/>
      <family val="2"/>
      <scheme val="minor"/>
    </font>
    <font>
      <sz val="9"/>
      <name val="Calibri"/>
      <family val="2"/>
      <scheme val="minor"/>
    </font>
    <font>
      <b/>
      <sz val="9"/>
      <name val="Calibri"/>
      <family val="2"/>
      <scheme val="minor"/>
    </font>
    <font>
      <b/>
      <sz val="14"/>
      <name val="Calibri"/>
      <family val="2"/>
      <scheme val="minor"/>
    </font>
    <font>
      <sz val="9"/>
      <name val="Cambria"/>
      <family val="1"/>
      <scheme val="major"/>
    </font>
    <font>
      <b/>
      <sz val="9"/>
      <name val="Cambria"/>
      <family val="1"/>
      <scheme val="major"/>
    </font>
    <font>
      <b/>
      <sz val="9"/>
      <color theme="1"/>
      <name val="Cambria"/>
      <family val="1"/>
      <scheme val="major"/>
    </font>
    <font>
      <b/>
      <sz val="10"/>
      <color theme="1"/>
      <name val="Univers"/>
    </font>
    <font>
      <sz val="10"/>
      <name val="Cambria"/>
      <family val="1"/>
      <scheme val="major"/>
    </font>
    <font>
      <b/>
      <sz val="10"/>
      <name val="Cambria"/>
      <family val="1"/>
      <scheme val="major"/>
    </font>
    <font>
      <b/>
      <sz val="10"/>
      <color theme="1"/>
      <name val="Cambria"/>
      <family val="1"/>
      <scheme val="major"/>
    </font>
    <font>
      <b/>
      <sz val="9"/>
      <color rgb="FF000000"/>
      <name val="Calibri"/>
      <family val="2"/>
    </font>
    <font>
      <sz val="10"/>
      <name val="Calibri"/>
      <family val="2"/>
      <scheme val="minor"/>
    </font>
    <font>
      <b/>
      <sz val="10"/>
      <color rgb="FFFF0000"/>
      <name val="Calibri"/>
      <family val="2"/>
    </font>
    <font>
      <b/>
      <sz val="10"/>
      <color rgb="FFFF0000"/>
      <name val="Arial Narrow"/>
      <family val="2"/>
    </font>
    <font>
      <b/>
      <sz val="8"/>
      <color theme="0"/>
      <name val="Calibri"/>
      <family val="2"/>
    </font>
    <font>
      <b/>
      <sz val="14"/>
      <color theme="9" tint="-0.249977111117893"/>
      <name val="Calibri"/>
      <family val="2"/>
    </font>
    <font>
      <sz val="14"/>
      <name val="Calibri"/>
      <family val="2"/>
      <scheme val="minor"/>
    </font>
    <font>
      <sz val="8"/>
      <name val="Cambria"/>
      <family val="1"/>
      <scheme val="major"/>
    </font>
    <font>
      <b/>
      <sz val="10"/>
      <color rgb="FFFF0000"/>
      <name val="Cambria"/>
      <family val="1"/>
      <scheme val="major"/>
    </font>
    <font>
      <b/>
      <sz val="8"/>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2"/>
      <color theme="1"/>
      <name val="Arial"/>
      <family val="2"/>
    </font>
    <font>
      <sz val="8"/>
      <name val="Calibri"/>
      <family val="2"/>
      <scheme val="minor"/>
    </font>
    <font>
      <sz val="10"/>
      <name val="Arial"/>
      <family val="2"/>
    </font>
  </fonts>
  <fills count="10">
    <fill>
      <patternFill patternType="none"/>
    </fill>
    <fill>
      <patternFill patternType="gray125"/>
    </fill>
    <fill>
      <patternFill patternType="solid">
        <fgColor indexed="43"/>
      </patternFill>
    </fill>
    <fill>
      <patternFill patternType="gray0625"/>
    </fill>
    <fill>
      <patternFill patternType="solid">
        <fgColor theme="0"/>
        <bgColor indexed="64"/>
      </patternFill>
    </fill>
    <fill>
      <patternFill patternType="solid">
        <fgColor theme="0" tint="-0.34998626667073579"/>
        <bgColor indexed="64"/>
      </patternFill>
    </fill>
    <fill>
      <patternFill patternType="gray0625">
        <bgColor theme="0" tint="-0.34998626667073579"/>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00"/>
        <bgColor indexed="64"/>
      </patternFill>
    </fill>
  </fills>
  <borders count="24">
    <border>
      <left/>
      <right/>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3">
    <xf numFmtId="0" fontId="0" fillId="0" borderId="0"/>
    <xf numFmtId="164" fontId="7" fillId="0" borderId="0" applyFont="0" applyFill="0" applyBorder="0" applyAlignment="0" applyProtection="0"/>
    <xf numFmtId="43" fontId="7" fillId="0" borderId="0" applyFont="0" applyFill="0" applyBorder="0" applyAlignment="0" applyProtection="0"/>
    <xf numFmtId="0" fontId="8" fillId="2" borderId="0" applyNumberFormat="0" applyBorder="0" applyAlignment="0" applyProtection="0"/>
    <xf numFmtId="0" fontId="24" fillId="0" borderId="0"/>
    <xf numFmtId="0" fontId="7" fillId="0" borderId="0"/>
    <xf numFmtId="0" fontId="7" fillId="0" borderId="0"/>
    <xf numFmtId="0" fontId="9" fillId="0" borderId="0"/>
    <xf numFmtId="9" fontId="7" fillId="0" borderId="0" applyFont="0" applyFill="0" applyBorder="0" applyAlignment="0" applyProtection="0"/>
    <xf numFmtId="0" fontId="10" fillId="0" borderId="1" applyNumberFormat="0" applyFill="0" applyAlignment="0" applyProtection="0"/>
    <xf numFmtId="0" fontId="6" fillId="0" borderId="0"/>
    <xf numFmtId="9" fontId="6" fillId="0" borderId="0" applyFont="0" applyFill="0" applyBorder="0" applyAlignment="0" applyProtection="0"/>
    <xf numFmtId="9" fontId="69" fillId="0" borderId="0" applyFont="0" applyFill="0" applyBorder="0" applyAlignment="0" applyProtection="0"/>
  </cellStyleXfs>
  <cellXfs count="564">
    <xf numFmtId="0" fontId="0" fillId="0" borderId="0" xfId="0"/>
    <xf numFmtId="0" fontId="12" fillId="0" borderId="0" xfId="7" applyFont="1"/>
    <xf numFmtId="0" fontId="9" fillId="0" borderId="0" xfId="7"/>
    <xf numFmtId="0" fontId="15" fillId="3" borderId="2" xfId="7" applyFont="1" applyFill="1" applyBorder="1" applyAlignment="1">
      <alignment horizontal="center" vertical="center"/>
    </xf>
    <xf numFmtId="0" fontId="13" fillId="0" borderId="0" xfId="7" applyFont="1" applyBorder="1" applyAlignment="1">
      <alignment horizontal="center" vertical="center" wrapText="1"/>
    </xf>
    <xf numFmtId="0" fontId="13" fillId="0" borderId="0" xfId="7" applyFont="1" applyAlignment="1">
      <alignment horizontal="center" vertical="center"/>
    </xf>
    <xf numFmtId="0" fontId="9" fillId="0" borderId="0" xfId="7" applyAlignment="1">
      <alignment horizontal="center" vertical="center"/>
    </xf>
    <xf numFmtId="0" fontId="13" fillId="0" borderId="0" xfId="7" applyFont="1" applyBorder="1" applyAlignment="1">
      <alignment horizontal="center" vertical="center"/>
    </xf>
    <xf numFmtId="0" fontId="14" fillId="3" borderId="0" xfId="7" applyFont="1" applyFill="1" applyBorder="1" applyAlignment="1">
      <alignment horizontal="center" vertical="center"/>
    </xf>
    <xf numFmtId="0" fontId="14" fillId="3" borderId="3" xfId="7" applyFont="1" applyFill="1" applyBorder="1" applyAlignment="1">
      <alignment horizontal="center" vertical="center"/>
    </xf>
    <xf numFmtId="0" fontId="17" fillId="0" borderId="0" xfId="7" applyFont="1" applyBorder="1" applyAlignment="1" applyProtection="1">
      <alignment horizontal="center" vertical="center"/>
      <protection locked="0"/>
    </xf>
    <xf numFmtId="0" fontId="18" fillId="0" borderId="0" xfId="7" applyFont="1" applyBorder="1" applyAlignment="1">
      <alignment horizontal="right" vertical="center" wrapText="1"/>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8" fillId="0" borderId="0" xfId="7" applyFont="1" applyBorder="1" applyAlignment="1">
      <alignment vertical="center" wrapText="1"/>
    </xf>
    <xf numFmtId="0" fontId="12" fillId="0" borderId="0" xfId="7" quotePrefix="1" applyFont="1" applyAlignment="1">
      <alignment horizontal="center"/>
    </xf>
    <xf numFmtId="0" fontId="23" fillId="0" borderId="2" xfId="0" quotePrefix="1" applyFont="1" applyBorder="1" applyAlignment="1" applyProtection="1">
      <alignment horizontal="center" vertical="center"/>
      <protection locked="0"/>
    </xf>
    <xf numFmtId="0" fontId="16" fillId="0" borderId="0" xfId="7" applyFont="1" applyBorder="1" applyAlignment="1">
      <alignment vertical="center"/>
    </xf>
    <xf numFmtId="0" fontId="18" fillId="0" borderId="0" xfId="7" applyFont="1" applyBorder="1" applyAlignment="1">
      <alignment vertical="center"/>
    </xf>
    <xf numFmtId="0" fontId="20" fillId="0" borderId="0" xfId="7" applyFont="1" applyBorder="1" applyAlignment="1">
      <alignment vertical="center"/>
    </xf>
    <xf numFmtId="0" fontId="14" fillId="0" borderId="0" xfId="7" quotePrefix="1" applyFont="1" applyBorder="1" applyAlignment="1">
      <alignment vertical="center"/>
    </xf>
    <xf numFmtId="0" fontId="14" fillId="0" borderId="0" xfId="7" applyFont="1" applyBorder="1" applyAlignment="1">
      <alignment vertical="center"/>
    </xf>
    <xf numFmtId="0" fontId="23" fillId="0" borderId="0" xfId="6" applyFont="1" applyAlignment="1">
      <alignment horizontal="center"/>
    </xf>
    <xf numFmtId="0" fontId="22" fillId="0" borderId="0" xfId="7" quotePrefix="1" applyFont="1" applyBorder="1" applyAlignment="1" applyProtection="1">
      <alignment horizontal="center" vertical="center"/>
      <protection locked="0"/>
    </xf>
    <xf numFmtId="0" fontId="42" fillId="0" borderId="0" xfId="0" applyFont="1" applyFill="1" applyBorder="1" applyAlignment="1">
      <alignment horizontal="center" vertical="center" wrapText="1"/>
    </xf>
    <xf numFmtId="14" fontId="14" fillId="0" borderId="4" xfId="7" quotePrefix="1" applyNumberFormat="1" applyFont="1" applyBorder="1" applyAlignment="1">
      <alignment horizontal="center" vertical="center"/>
    </xf>
    <xf numFmtId="0" fontId="23" fillId="0" borderId="0" xfId="6" applyFont="1" applyFill="1" applyBorder="1" applyAlignment="1">
      <alignment horizontal="center"/>
    </xf>
    <xf numFmtId="0" fontId="23" fillId="0" borderId="2" xfId="0" quotePrefix="1" applyFont="1" applyBorder="1" applyAlignment="1" applyProtection="1">
      <alignment horizontal="center" vertical="center" wrapText="1"/>
      <protection locked="0"/>
    </xf>
    <xf numFmtId="0" fontId="14" fillId="0" borderId="5" xfId="7" applyFont="1" applyBorder="1" applyAlignment="1">
      <alignment vertical="center" wrapText="1"/>
    </xf>
    <xf numFmtId="0" fontId="14" fillId="0" borderId="5" xfId="7" applyFont="1" applyBorder="1" applyAlignment="1">
      <alignment vertical="center"/>
    </xf>
    <xf numFmtId="0" fontId="0" fillId="0" borderId="0" xfId="0" applyAlignment="1"/>
    <xf numFmtId="0" fontId="0" fillId="0" borderId="0" xfId="0" applyBorder="1" applyAlignment="1"/>
    <xf numFmtId="0" fontId="14" fillId="3" borderId="2" xfId="7" applyFont="1" applyFill="1" applyBorder="1" applyAlignment="1">
      <alignment horizontal="center" vertical="center" wrapText="1"/>
    </xf>
    <xf numFmtId="0" fontId="18" fillId="0" borderId="6" xfId="7" applyFont="1" applyBorder="1" applyAlignment="1">
      <alignment horizontal="center" vertical="center" wrapText="1"/>
    </xf>
    <xf numFmtId="0" fontId="15" fillId="3" borderId="7" xfId="7" applyFont="1" applyFill="1" applyBorder="1" applyAlignment="1">
      <alignment horizontal="center" vertical="center"/>
    </xf>
    <xf numFmtId="0" fontId="14" fillId="0" borderId="0" xfId="7" applyFont="1" applyBorder="1" applyAlignment="1">
      <alignment vertical="center" wrapText="1"/>
    </xf>
    <xf numFmtId="0" fontId="21" fillId="0" borderId="2" xfId="0" quotePrefix="1" applyFont="1" applyBorder="1" applyAlignment="1" applyProtection="1">
      <alignment horizontal="center" vertical="center"/>
      <protection locked="0"/>
    </xf>
    <xf numFmtId="0" fontId="21" fillId="0" borderId="2" xfId="0" quotePrefix="1" applyFont="1" applyFill="1" applyBorder="1" applyAlignment="1" applyProtection="1">
      <alignment horizontal="center" vertical="center"/>
      <protection locked="0"/>
    </xf>
    <xf numFmtId="0" fontId="43" fillId="0" borderId="4" xfId="7" applyFont="1" applyBorder="1" applyAlignment="1">
      <alignment horizontal="center" vertical="center" wrapText="1"/>
    </xf>
    <xf numFmtId="0" fontId="44" fillId="0" borderId="0" xfId="7" applyFont="1"/>
    <xf numFmtId="0" fontId="44" fillId="0" borderId="8" xfId="7" applyFont="1" applyBorder="1" applyAlignment="1" applyProtection="1">
      <alignment horizontal="center" vertical="center"/>
      <protection locked="0"/>
    </xf>
    <xf numFmtId="0" fontId="45" fillId="0" borderId="0" xfId="7" applyFont="1" applyBorder="1" applyAlignment="1" applyProtection="1">
      <alignment horizontal="center" vertical="center"/>
      <protection locked="0"/>
    </xf>
    <xf numFmtId="0" fontId="44" fillId="0" borderId="0" xfId="7" applyFont="1" applyAlignment="1">
      <alignment horizontal="center"/>
    </xf>
    <xf numFmtId="0" fontId="45" fillId="0" borderId="0" xfId="7" applyFont="1"/>
    <xf numFmtId="0" fontId="44" fillId="0" borderId="0" xfId="7" applyFont="1" applyBorder="1" applyAlignment="1" applyProtection="1">
      <alignment horizontal="center" vertical="center"/>
      <protection locked="0"/>
    </xf>
    <xf numFmtId="0" fontId="45" fillId="0" borderId="0" xfId="6" applyFont="1" applyBorder="1" applyAlignment="1">
      <alignment horizontal="center"/>
    </xf>
    <xf numFmtId="0" fontId="14" fillId="0" borderId="6" xfId="7" applyFont="1" applyBorder="1" applyAlignment="1">
      <alignment horizontal="center" vertical="center" wrapText="1"/>
    </xf>
    <xf numFmtId="0" fontId="26" fillId="0" borderId="0" xfId="7" applyFont="1" applyAlignment="1">
      <alignment horizontal="center" vertical="center"/>
    </xf>
    <xf numFmtId="0" fontId="27" fillId="0" borderId="0" xfId="7" applyFont="1"/>
    <xf numFmtId="0" fontId="28" fillId="0" borderId="0" xfId="0" applyFont="1"/>
    <xf numFmtId="0" fontId="9" fillId="0" borderId="0" xfId="7" applyFont="1"/>
    <xf numFmtId="0" fontId="18" fillId="4" borderId="4" xfId="7" applyFont="1" applyFill="1" applyBorder="1" applyAlignment="1">
      <alignment horizontal="center" vertical="center" wrapText="1"/>
    </xf>
    <xf numFmtId="0" fontId="14" fillId="4" borderId="4" xfId="7" applyFont="1" applyFill="1" applyBorder="1" applyAlignment="1">
      <alignment horizontal="center" vertical="center" wrapText="1"/>
    </xf>
    <xf numFmtId="0" fontId="14" fillId="0" borderId="0" xfId="7" applyFont="1" applyAlignment="1">
      <alignment horizontal="center" vertical="center"/>
    </xf>
    <xf numFmtId="14" fontId="16" fillId="0" borderId="4" xfId="7" quotePrefix="1" applyNumberFormat="1" applyFont="1" applyBorder="1" applyAlignment="1">
      <alignment horizontal="left" vertical="center" wrapText="1"/>
    </xf>
    <xf numFmtId="0" fontId="23" fillId="0" borderId="3" xfId="0" applyFont="1" applyFill="1" applyBorder="1" applyAlignment="1" applyProtection="1">
      <alignment horizontal="center" vertical="center" wrapText="1"/>
      <protection locked="0"/>
    </xf>
    <xf numFmtId="0" fontId="16" fillId="0" borderId="0" xfId="7" applyFont="1" applyBorder="1" applyAlignment="1">
      <alignment horizontal="left" vertical="center" wrapText="1"/>
    </xf>
    <xf numFmtId="0" fontId="18" fillId="0" borderId="4" xfId="7" applyFont="1" applyBorder="1" applyAlignment="1">
      <alignment horizontal="right" vertical="center" wrapText="1"/>
    </xf>
    <xf numFmtId="0" fontId="30" fillId="0" borderId="0" xfId="6" applyFont="1"/>
    <xf numFmtId="0" fontId="7" fillId="0" borderId="0" xfId="6" applyAlignment="1"/>
    <xf numFmtId="0" fontId="7" fillId="0" borderId="0" xfId="6" applyBorder="1" applyAlignment="1"/>
    <xf numFmtId="9" fontId="21" fillId="5" borderId="2" xfId="8" quotePrefix="1" applyFont="1" applyFill="1" applyBorder="1" applyAlignment="1" applyProtection="1">
      <alignment horizontal="center" vertical="center" wrapText="1"/>
      <protection locked="0"/>
    </xf>
    <xf numFmtId="0" fontId="16" fillId="6" borderId="2" xfId="6" applyFont="1" applyFill="1" applyBorder="1" applyAlignment="1">
      <alignment horizontal="center" vertical="center"/>
    </xf>
    <xf numFmtId="9" fontId="21" fillId="5" borderId="2" xfId="8" quotePrefix="1" applyFont="1" applyFill="1" applyBorder="1" applyAlignment="1" applyProtection="1">
      <alignment horizontal="center" vertical="center"/>
      <protection locked="0"/>
    </xf>
    <xf numFmtId="1" fontId="21" fillId="0" borderId="2" xfId="6" quotePrefix="1" applyNumberFormat="1" applyFont="1" applyBorder="1" applyAlignment="1" applyProtection="1">
      <alignment horizontal="center" vertical="center" wrapText="1"/>
      <protection locked="0"/>
    </xf>
    <xf numFmtId="0" fontId="16" fillId="3" borderId="2" xfId="6" applyFont="1" applyFill="1" applyBorder="1" applyAlignment="1">
      <alignment horizontal="center" vertical="center"/>
    </xf>
    <xf numFmtId="0" fontId="21" fillId="0" borderId="2" xfId="6" quotePrefix="1" applyFont="1" applyFill="1" applyBorder="1" applyAlignment="1" applyProtection="1">
      <alignment horizontal="center" vertical="center"/>
      <protection locked="0"/>
    </xf>
    <xf numFmtId="0" fontId="21" fillId="0" borderId="7" xfId="6" quotePrefix="1" applyFont="1" applyFill="1" applyBorder="1" applyAlignment="1" applyProtection="1">
      <alignment horizontal="center" vertical="center"/>
      <protection locked="0"/>
    </xf>
    <xf numFmtId="0" fontId="16" fillId="3" borderId="3" xfId="6" applyFont="1" applyFill="1" applyBorder="1" applyAlignment="1">
      <alignment horizontal="center" vertical="center"/>
    </xf>
    <xf numFmtId="1" fontId="21" fillId="5" borderId="2" xfId="6" quotePrefix="1" applyNumberFormat="1" applyFont="1" applyFill="1" applyBorder="1" applyAlignment="1" applyProtection="1">
      <alignment horizontal="center" vertical="center" wrapText="1"/>
      <protection locked="0"/>
    </xf>
    <xf numFmtId="0" fontId="21" fillId="5" borderId="2" xfId="6" quotePrefix="1" applyFont="1" applyFill="1" applyBorder="1" applyAlignment="1" applyProtection="1">
      <alignment horizontal="center" vertical="center"/>
      <protection locked="0"/>
    </xf>
    <xf numFmtId="0" fontId="21" fillId="5" borderId="7" xfId="6" quotePrefix="1" applyFont="1" applyFill="1" applyBorder="1" applyAlignment="1" applyProtection="1">
      <alignment horizontal="center" vertical="center"/>
      <protection locked="0"/>
    </xf>
    <xf numFmtId="0" fontId="21" fillId="0" borderId="2" xfId="6" quotePrefix="1" applyFont="1" applyBorder="1" applyAlignment="1" applyProtection="1">
      <alignment horizontal="center" vertical="center"/>
      <protection locked="0"/>
    </xf>
    <xf numFmtId="0" fontId="12" fillId="0" borderId="0" xfId="7" applyFont="1" applyAlignment="1">
      <alignment horizontal="center"/>
    </xf>
    <xf numFmtId="0" fontId="12" fillId="0" borderId="9" xfId="7" applyFont="1" applyBorder="1" applyAlignment="1">
      <alignment horizontal="center"/>
    </xf>
    <xf numFmtId="0" fontId="13" fillId="0" borderId="0" xfId="7" applyFont="1" applyAlignment="1">
      <alignment horizontal="center" vertical="center" wrapText="1"/>
    </xf>
    <xf numFmtId="0" fontId="16" fillId="0" borderId="0" xfId="7" applyFont="1" applyBorder="1" applyAlignment="1">
      <alignment vertical="center" wrapText="1"/>
    </xf>
    <xf numFmtId="0" fontId="9" fillId="0" borderId="0" xfId="7" applyAlignment="1">
      <alignment wrapText="1"/>
    </xf>
    <xf numFmtId="0" fontId="46" fillId="0" borderId="4" xfId="7" applyFont="1" applyBorder="1" applyAlignment="1">
      <alignment horizontal="center" vertical="center" wrapText="1"/>
    </xf>
    <xf numFmtId="0" fontId="34" fillId="0" borderId="0" xfId="7" applyFont="1"/>
    <xf numFmtId="0" fontId="22" fillId="0" borderId="0" xfId="7" quotePrefix="1" applyFont="1" applyBorder="1" applyAlignment="1" applyProtection="1">
      <alignment horizontal="center" vertical="center" wrapText="1"/>
      <protection locked="0"/>
    </xf>
    <xf numFmtId="0" fontId="14" fillId="0" borderId="0" xfId="7" quotePrefix="1" applyFont="1" applyBorder="1" applyAlignment="1">
      <alignment horizontal="center" vertical="center" wrapText="1"/>
    </xf>
    <xf numFmtId="0" fontId="12" fillId="0" borderId="0" xfId="7" quotePrefix="1" applyFont="1" applyAlignment="1">
      <alignment horizontal="center" wrapText="1"/>
    </xf>
    <xf numFmtId="0" fontId="47" fillId="0" borderId="0" xfId="7" applyFont="1"/>
    <xf numFmtId="0" fontId="47" fillId="0" borderId="0" xfId="7" quotePrefix="1" applyFont="1" applyBorder="1" applyAlignment="1" applyProtection="1">
      <alignment horizontal="center" vertical="center" wrapText="1"/>
      <protection locked="0"/>
    </xf>
    <xf numFmtId="0" fontId="47" fillId="0" borderId="0" xfId="7" applyFont="1" applyBorder="1" applyAlignment="1" applyProtection="1">
      <alignment horizontal="center" vertical="center"/>
      <protection locked="0"/>
    </xf>
    <xf numFmtId="0" fontId="47" fillId="0" borderId="0" xfId="7" quotePrefix="1" applyFont="1" applyBorder="1" applyAlignment="1">
      <alignment horizontal="center" vertical="center" wrapText="1"/>
    </xf>
    <xf numFmtId="0" fontId="47" fillId="0" borderId="0" xfId="7" quotePrefix="1" applyFont="1" applyAlignment="1">
      <alignment horizontal="center" wrapText="1"/>
    </xf>
    <xf numFmtId="0" fontId="48" fillId="0" borderId="0" xfId="7" applyFont="1"/>
    <xf numFmtId="0" fontId="48" fillId="0" borderId="0" xfId="7" quotePrefix="1" applyFont="1" applyBorder="1" applyAlignment="1" applyProtection="1">
      <alignment horizontal="center" vertical="center" wrapText="1"/>
      <protection locked="0"/>
    </xf>
    <xf numFmtId="0" fontId="48" fillId="0" borderId="0" xfId="7" applyFont="1" applyBorder="1" applyAlignment="1" applyProtection="1">
      <alignment horizontal="center" vertical="center"/>
      <protection locked="0"/>
    </xf>
    <xf numFmtId="0" fontId="48" fillId="0" borderId="0" xfId="7" quotePrefix="1" applyFont="1" applyBorder="1" applyAlignment="1">
      <alignment horizontal="center" vertical="center" wrapText="1"/>
    </xf>
    <xf numFmtId="0" fontId="48" fillId="0" borderId="0" xfId="7" quotePrefix="1" applyFont="1" applyAlignment="1">
      <alignment horizontal="center" wrapText="1"/>
    </xf>
    <xf numFmtId="0" fontId="49" fillId="0" borderId="8" xfId="7" applyFont="1" applyBorder="1" applyAlignment="1" applyProtection="1">
      <alignment horizontal="center" vertical="center" wrapText="1"/>
      <protection locked="0"/>
    </xf>
    <xf numFmtId="0" fontId="48" fillId="0" borderId="0" xfId="7" applyFont="1" applyBorder="1" applyAlignment="1" applyProtection="1">
      <alignment vertical="center"/>
      <protection locked="0"/>
    </xf>
    <xf numFmtId="0" fontId="48" fillId="0" borderId="8" xfId="7" applyFont="1" applyBorder="1" applyAlignment="1" applyProtection="1">
      <alignment vertical="center"/>
      <protection locked="0"/>
    </xf>
    <xf numFmtId="0" fontId="48" fillId="0" borderId="0" xfId="7" applyFont="1" applyBorder="1" applyAlignment="1">
      <alignment horizontal="center" vertical="center" wrapText="1"/>
    </xf>
    <xf numFmtId="0" fontId="47" fillId="0" borderId="0" xfId="7" applyFont="1" applyBorder="1"/>
    <xf numFmtId="0" fontId="48" fillId="0" borderId="0" xfId="7" applyFont="1" applyBorder="1" applyAlignment="1" applyProtection="1">
      <alignment horizontal="center" vertical="center" wrapText="1"/>
      <protection locked="0"/>
    </xf>
    <xf numFmtId="0" fontId="48" fillId="0" borderId="0" xfId="5" applyFont="1" applyBorder="1" applyAlignment="1">
      <alignment vertical="center"/>
    </xf>
    <xf numFmtId="0" fontId="48" fillId="0" borderId="0" xfId="7" applyFont="1" applyBorder="1"/>
    <xf numFmtId="0" fontId="48" fillId="0" borderId="0" xfId="6" applyFont="1" applyBorder="1" applyAlignment="1">
      <alignment horizontal="center" wrapText="1"/>
    </xf>
    <xf numFmtId="0" fontId="48" fillId="0" borderId="0" xfId="6" applyFont="1" applyBorder="1" applyAlignment="1">
      <alignment horizontal="center"/>
    </xf>
    <xf numFmtId="0" fontId="30" fillId="0" borderId="0" xfId="5" applyFont="1"/>
    <xf numFmtId="0" fontId="7" fillId="0" borderId="0" xfId="5" applyAlignment="1"/>
    <xf numFmtId="0" fontId="7" fillId="0" borderId="0" xfId="5" applyBorder="1" applyAlignment="1"/>
    <xf numFmtId="0" fontId="21" fillId="0" borderId="2" xfId="5" quotePrefix="1" applyFont="1" applyBorder="1" applyAlignment="1" applyProtection="1">
      <alignment horizontal="center" vertical="center" wrapText="1"/>
      <protection locked="0"/>
    </xf>
    <xf numFmtId="0" fontId="16" fillId="3" borderId="2" xfId="5" applyFont="1" applyFill="1" applyBorder="1" applyAlignment="1">
      <alignment horizontal="center" vertical="center"/>
    </xf>
    <xf numFmtId="0" fontId="50" fillId="0" borderId="0" xfId="7" applyFont="1" applyAlignment="1">
      <alignment horizontal="center" vertical="center"/>
    </xf>
    <xf numFmtId="0" fontId="21" fillId="0" borderId="2" xfId="5" quotePrefix="1" applyFont="1" applyBorder="1" applyAlignment="1" applyProtection="1">
      <alignment horizontal="center" vertical="center"/>
      <protection locked="0"/>
    </xf>
    <xf numFmtId="0" fontId="29" fillId="0" borderId="2" xfId="5" quotePrefix="1" applyFont="1" applyFill="1" applyBorder="1" applyAlignment="1" applyProtection="1">
      <alignment horizontal="center" vertical="center"/>
      <protection locked="0"/>
    </xf>
    <xf numFmtId="0" fontId="21" fillId="0" borderId="2" xfId="5" quotePrefix="1" applyFont="1" applyFill="1" applyBorder="1" applyAlignment="1" applyProtection="1">
      <alignment horizontal="center" vertical="center"/>
      <protection locked="0"/>
    </xf>
    <xf numFmtId="0" fontId="36" fillId="0" borderId="2" xfId="5" applyFont="1" applyBorder="1" applyAlignment="1">
      <alignment vertical="center" wrapText="1"/>
    </xf>
    <xf numFmtId="0" fontId="16" fillId="3" borderId="3" xfId="5" applyFont="1" applyFill="1" applyBorder="1" applyAlignment="1">
      <alignment horizontal="center" vertical="center"/>
    </xf>
    <xf numFmtId="0" fontId="42" fillId="0" borderId="0" xfId="5" applyFont="1" applyFill="1" applyBorder="1" applyAlignment="1">
      <alignment horizontal="center" vertical="center" wrapText="1"/>
    </xf>
    <xf numFmtId="0" fontId="51" fillId="0" borderId="0" xfId="7" applyFont="1"/>
    <xf numFmtId="0" fontId="52" fillId="0" borderId="0" xfId="6" applyFont="1" applyAlignment="1">
      <alignment horizontal="center"/>
    </xf>
    <xf numFmtId="0" fontId="51" fillId="0" borderId="0" xfId="7" applyFont="1" applyBorder="1" applyAlignment="1" applyProtection="1">
      <alignment horizontal="center" vertical="center"/>
      <protection locked="0"/>
    </xf>
    <xf numFmtId="0" fontId="52" fillId="0" borderId="0" xfId="5" applyFont="1" applyAlignment="1">
      <alignment vertical="center"/>
    </xf>
    <xf numFmtId="0" fontId="52" fillId="0" borderId="0" xfId="6" applyFont="1" applyFill="1" applyBorder="1" applyAlignment="1">
      <alignment horizontal="center"/>
    </xf>
    <xf numFmtId="0" fontId="51" fillId="0" borderId="0" xfId="7" applyFont="1" applyBorder="1" applyAlignment="1">
      <alignment horizontal="center" vertical="center" wrapText="1"/>
    </xf>
    <xf numFmtId="0" fontId="52" fillId="0" borderId="0" xfId="7" quotePrefix="1" applyFont="1" applyBorder="1" applyAlignment="1" applyProtection="1">
      <alignment horizontal="center" vertical="center"/>
      <protection locked="0"/>
    </xf>
    <xf numFmtId="0" fontId="52" fillId="0" borderId="0" xfId="7" quotePrefix="1" applyFont="1" applyBorder="1" applyAlignment="1">
      <alignment horizontal="center" vertical="center" wrapText="1"/>
    </xf>
    <xf numFmtId="0" fontId="52" fillId="0" borderId="0" xfId="7" quotePrefix="1" applyFont="1" applyAlignment="1">
      <alignment horizontal="center"/>
    </xf>
    <xf numFmtId="0" fontId="53" fillId="0" borderId="8" xfId="7" applyFont="1" applyBorder="1" applyAlignment="1" applyProtection="1">
      <alignment horizontal="center" vertical="center"/>
      <protection locked="0"/>
    </xf>
    <xf numFmtId="0" fontId="52" fillId="0" borderId="0" xfId="7" applyFont="1" applyBorder="1" applyAlignment="1" applyProtection="1">
      <alignment horizontal="center" vertical="center"/>
      <protection locked="0"/>
    </xf>
    <xf numFmtId="0" fontId="52" fillId="0" borderId="8" xfId="7" applyFont="1" applyBorder="1" applyAlignment="1" applyProtection="1">
      <alignment vertical="center"/>
      <protection locked="0"/>
    </xf>
    <xf numFmtId="0" fontId="51" fillId="0" borderId="0" xfId="7" applyFont="1" applyBorder="1" applyAlignment="1"/>
    <xf numFmtId="0" fontId="52" fillId="0" borderId="0" xfId="7" applyFont="1" applyBorder="1" applyAlignment="1">
      <alignment horizontal="center" vertical="center" wrapText="1"/>
    </xf>
    <xf numFmtId="0" fontId="51" fillId="0" borderId="0" xfId="7" applyFont="1" applyBorder="1"/>
    <xf numFmtId="0" fontId="52" fillId="0" borderId="0" xfId="5" applyFont="1" applyBorder="1" applyAlignment="1">
      <alignment vertical="center"/>
    </xf>
    <xf numFmtId="0" fontId="52" fillId="0" borderId="0" xfId="7" applyFont="1" applyBorder="1"/>
    <xf numFmtId="0" fontId="52" fillId="0" borderId="0" xfId="7" applyFont="1"/>
    <xf numFmtId="0" fontId="52" fillId="0" borderId="0" xfId="6" applyFont="1" applyBorder="1" applyAlignment="1">
      <alignment horizontal="center"/>
    </xf>
    <xf numFmtId="0" fontId="21" fillId="0" borderId="2" xfId="5" applyFont="1" applyBorder="1" applyAlignment="1">
      <alignment horizontal="center" vertical="center" wrapText="1"/>
    </xf>
    <xf numFmtId="0" fontId="36" fillId="0" borderId="2" xfId="5" applyFont="1" applyBorder="1" applyAlignment="1">
      <alignment horizontal="center" vertical="center"/>
    </xf>
    <xf numFmtId="0" fontId="21" fillId="0" borderId="2" xfId="5" applyFont="1" applyFill="1" applyBorder="1" applyAlignment="1" applyProtection="1">
      <alignment horizontal="center" vertical="center"/>
      <protection locked="0"/>
    </xf>
    <xf numFmtId="0" fontId="23" fillId="0" borderId="0" xfId="5" applyFont="1" applyAlignment="1">
      <alignment vertical="center"/>
    </xf>
    <xf numFmtId="0" fontId="22" fillId="0" borderId="8" xfId="7" quotePrefix="1" applyFont="1" applyBorder="1" applyAlignment="1" applyProtection="1">
      <alignment horizontal="center" vertical="center"/>
      <protection locked="0"/>
    </xf>
    <xf numFmtId="0" fontId="54" fillId="0" borderId="0" xfId="5" applyFont="1" applyAlignment="1">
      <alignment horizontal="center" wrapText="1"/>
    </xf>
    <xf numFmtId="0" fontId="14" fillId="0" borderId="0" xfId="7" applyFont="1" applyBorder="1" applyAlignment="1" applyProtection="1">
      <alignment horizontal="center" vertical="center"/>
      <protection locked="0"/>
    </xf>
    <xf numFmtId="0" fontId="14" fillId="0" borderId="8" xfId="7" applyFont="1" applyBorder="1" applyAlignment="1" applyProtection="1">
      <alignment vertical="center"/>
      <protection locked="0"/>
    </xf>
    <xf numFmtId="0" fontId="9" fillId="0" borderId="0" xfId="7" applyBorder="1"/>
    <xf numFmtId="0" fontId="14" fillId="0" borderId="0" xfId="7" applyFont="1" applyBorder="1" applyAlignment="1">
      <alignment horizontal="center" vertical="center" wrapText="1"/>
    </xf>
    <xf numFmtId="0" fontId="23" fillId="0" borderId="0" xfId="5" applyFont="1" applyBorder="1" applyAlignment="1">
      <alignment vertical="center"/>
    </xf>
    <xf numFmtId="0" fontId="12" fillId="0" borderId="0" xfId="7" applyFont="1" applyBorder="1"/>
    <xf numFmtId="0" fontId="23" fillId="0" borderId="0" xfId="6" applyFont="1" applyBorder="1" applyAlignment="1">
      <alignment horizontal="center"/>
    </xf>
    <xf numFmtId="0" fontId="23" fillId="0" borderId="0" xfId="5" applyFont="1" applyBorder="1" applyAlignment="1">
      <alignment horizontal="center" vertical="center"/>
    </xf>
    <xf numFmtId="14" fontId="14" fillId="0" borderId="10" xfId="7" quotePrefix="1" applyNumberFormat="1" applyFont="1" applyBorder="1" applyAlignment="1">
      <alignment horizontal="center" vertical="center"/>
    </xf>
    <xf numFmtId="0" fontId="46" fillId="5" borderId="2" xfId="5" quotePrefix="1" applyFont="1" applyFill="1" applyBorder="1" applyAlignment="1" applyProtection="1">
      <alignment horizontal="center" vertical="center" wrapText="1"/>
      <protection locked="0"/>
    </xf>
    <xf numFmtId="0" fontId="46" fillId="3" borderId="2" xfId="5" applyFont="1" applyFill="1" applyBorder="1" applyAlignment="1">
      <alignment horizontal="center" vertical="center"/>
    </xf>
    <xf numFmtId="0" fontId="46" fillId="5" borderId="2" xfId="7" applyFont="1" applyFill="1" applyBorder="1" applyAlignment="1">
      <alignment horizontal="center" vertical="center"/>
    </xf>
    <xf numFmtId="0" fontId="46" fillId="5" borderId="2" xfId="5" quotePrefix="1" applyFont="1" applyFill="1" applyBorder="1" applyAlignment="1" applyProtection="1">
      <alignment horizontal="center" vertical="center"/>
      <protection locked="0"/>
    </xf>
    <xf numFmtId="0" fontId="46" fillId="0" borderId="2" xfId="5" quotePrefix="1" applyFont="1" applyBorder="1" applyAlignment="1" applyProtection="1">
      <alignment horizontal="center" vertical="center" wrapText="1"/>
      <protection locked="0"/>
    </xf>
    <xf numFmtId="0" fontId="46" fillId="0" borderId="2" xfId="5" quotePrefix="1" applyFont="1" applyFill="1" applyBorder="1" applyAlignment="1" applyProtection="1">
      <alignment horizontal="center" vertical="center"/>
      <protection locked="0"/>
    </xf>
    <xf numFmtId="0" fontId="46" fillId="0" borderId="2" xfId="5" quotePrefix="1" applyFont="1" applyBorder="1" applyAlignment="1" applyProtection="1">
      <alignment horizontal="center" vertical="center"/>
      <protection locked="0"/>
    </xf>
    <xf numFmtId="0" fontId="7" fillId="0" borderId="0" xfId="5" applyFont="1" applyAlignment="1">
      <alignment vertical="center" wrapText="1"/>
    </xf>
    <xf numFmtId="0" fontId="21" fillId="0" borderId="0" xfId="5" applyFont="1" applyAlignment="1">
      <alignment horizontal="center" vertical="center" wrapText="1"/>
    </xf>
    <xf numFmtId="0" fontId="7" fillId="0" borderId="0" xfId="5" applyFont="1" applyAlignment="1">
      <alignment horizontal="center" vertical="center" wrapText="1"/>
    </xf>
    <xf numFmtId="0" fontId="9" fillId="4" borderId="0" xfId="7" applyFill="1"/>
    <xf numFmtId="0" fontId="23" fillId="4" borderId="0" xfId="6" applyFont="1" applyFill="1" applyAlignment="1">
      <alignment horizontal="center"/>
    </xf>
    <xf numFmtId="0" fontId="12" fillId="4" borderId="0" xfId="7" applyFont="1" applyFill="1" applyAlignment="1">
      <alignment horizontal="center"/>
    </xf>
    <xf numFmtId="0" fontId="12" fillId="4" borderId="0" xfId="7" applyFont="1" applyFill="1"/>
    <xf numFmtId="0" fontId="12" fillId="0" borderId="8" xfId="7" applyFont="1" applyBorder="1" applyAlignment="1" applyProtection="1">
      <alignment horizontal="center" vertical="center"/>
      <protection locked="0"/>
    </xf>
    <xf numFmtId="0" fontId="12" fillId="0" borderId="0" xfId="7" applyFont="1" applyAlignment="1"/>
    <xf numFmtId="0" fontId="18" fillId="0" borderId="4" xfId="7" applyFont="1" applyBorder="1" applyAlignment="1">
      <alignment horizontal="center" vertical="center" wrapText="1"/>
    </xf>
    <xf numFmtId="0" fontId="55" fillId="0" borderId="6" xfId="7" applyFont="1" applyBorder="1" applyAlignment="1">
      <alignment horizontal="center" vertical="center" wrapText="1"/>
    </xf>
    <xf numFmtId="0" fontId="21" fillId="5" borderId="11" xfId="5" quotePrefix="1" applyFont="1" applyFill="1" applyBorder="1" applyAlignment="1" applyProtection="1">
      <alignment horizontal="center" vertical="center"/>
      <protection locked="0"/>
    </xf>
    <xf numFmtId="0" fontId="23" fillId="5" borderId="11" xfId="5" quotePrefix="1" applyFont="1" applyFill="1" applyBorder="1" applyAlignment="1" applyProtection="1">
      <alignment horizontal="center" vertical="center"/>
      <protection locked="0"/>
    </xf>
    <xf numFmtId="0" fontId="21" fillId="4" borderId="2" xfId="5" quotePrefix="1" applyFont="1" applyFill="1" applyBorder="1" applyAlignment="1" applyProtection="1">
      <alignment horizontal="center" vertical="center"/>
      <protection locked="0"/>
    </xf>
    <xf numFmtId="0" fontId="23" fillId="4" borderId="2" xfId="5" quotePrefix="1" applyFont="1" applyFill="1" applyBorder="1" applyAlignment="1" applyProtection="1">
      <alignment horizontal="center" vertical="center"/>
      <protection locked="0"/>
    </xf>
    <xf numFmtId="0" fontId="21" fillId="5" borderId="2" xfId="5" quotePrefix="1" applyFont="1" applyFill="1" applyBorder="1" applyAlignment="1" applyProtection="1">
      <alignment horizontal="center" vertical="center"/>
      <protection locked="0"/>
    </xf>
    <xf numFmtId="0" fontId="7" fillId="5" borderId="2" xfId="5" quotePrefix="1" applyFont="1" applyFill="1" applyBorder="1" applyAlignment="1" applyProtection="1">
      <alignment horizontal="center" vertical="center"/>
      <protection locked="0"/>
    </xf>
    <xf numFmtId="0" fontId="23" fillId="5" borderId="2" xfId="5" quotePrefix="1" applyFont="1" applyFill="1" applyBorder="1" applyAlignment="1" applyProtection="1">
      <alignment horizontal="center" vertical="center"/>
      <protection locked="0"/>
    </xf>
    <xf numFmtId="0" fontId="7" fillId="4" borderId="2" xfId="5" quotePrefix="1" applyFont="1" applyFill="1" applyBorder="1" applyAlignment="1" applyProtection="1">
      <alignment horizontal="center" vertical="center"/>
      <protection locked="0"/>
    </xf>
    <xf numFmtId="0" fontId="23" fillId="0" borderId="2" xfId="5" quotePrefix="1" applyFont="1" applyFill="1" applyBorder="1" applyAlignment="1" applyProtection="1">
      <alignment horizontal="center" vertical="center"/>
      <protection locked="0"/>
    </xf>
    <xf numFmtId="0" fontId="23" fillId="0" borderId="0" xfId="5" applyFont="1" applyAlignment="1">
      <alignment horizontal="center" vertical="center"/>
    </xf>
    <xf numFmtId="0" fontId="16" fillId="0" borderId="8" xfId="7" applyFont="1" applyBorder="1" applyAlignment="1" applyProtection="1">
      <alignment horizontal="center" vertical="center"/>
      <protection locked="0"/>
    </xf>
    <xf numFmtId="0" fontId="56" fillId="0" borderId="0" xfId="5" applyFont="1" applyFill="1" applyBorder="1" applyAlignment="1">
      <alignment horizontal="left" vertical="center"/>
    </xf>
    <xf numFmtId="8" fontId="57" fillId="0" borderId="0" xfId="2" applyNumberFormat="1" applyFont="1" applyFill="1" applyBorder="1" applyAlignment="1">
      <alignment horizontal="right" vertical="center"/>
    </xf>
    <xf numFmtId="0" fontId="7" fillId="0" borderId="0" xfId="5" applyBorder="1"/>
    <xf numFmtId="0" fontId="7" fillId="0" borderId="0" xfId="5"/>
    <xf numFmtId="0" fontId="26" fillId="0" borderId="6" xfId="7" applyFont="1" applyBorder="1" applyAlignment="1">
      <alignment horizontal="center" vertical="center" wrapText="1"/>
    </xf>
    <xf numFmtId="0" fontId="14" fillId="3" borderId="2" xfId="7" applyFont="1" applyFill="1" applyBorder="1" applyAlignment="1">
      <alignment horizontal="center" vertical="center"/>
    </xf>
    <xf numFmtId="0" fontId="39" fillId="0" borderId="0" xfId="7" applyFont="1" applyAlignment="1">
      <alignment horizontal="center" vertical="center"/>
    </xf>
    <xf numFmtId="0" fontId="23" fillId="0" borderId="0" xfId="5" quotePrefix="1" applyFont="1" applyBorder="1" applyAlignment="1">
      <alignment horizontal="center" vertical="center" wrapText="1"/>
    </xf>
    <xf numFmtId="0" fontId="7" fillId="0" borderId="0" xfId="5" applyFont="1" applyFill="1" applyBorder="1" applyAlignment="1" applyProtection="1">
      <alignment horizontal="center" vertical="center" wrapText="1"/>
      <protection locked="0"/>
    </xf>
    <xf numFmtId="0" fontId="7" fillId="0" borderId="0" xfId="7" applyFont="1" applyBorder="1" applyAlignment="1">
      <alignment horizontal="center" vertical="center" wrapText="1"/>
    </xf>
    <xf numFmtId="0" fontId="7" fillId="0" borderId="0" xfId="5" applyFont="1" applyBorder="1" applyAlignment="1">
      <alignment horizontal="center" vertical="center" wrapText="1"/>
    </xf>
    <xf numFmtId="0" fontId="58" fillId="0" borderId="0" xfId="5" applyFont="1" applyFill="1" applyBorder="1" applyAlignment="1">
      <alignment horizontal="center" vertical="center"/>
    </xf>
    <xf numFmtId="0" fontId="21" fillId="0" borderId="0" xfId="5" quotePrefix="1" applyFont="1" applyFill="1" applyBorder="1" applyAlignment="1" applyProtection="1">
      <alignment horizontal="center" vertical="center"/>
      <protection locked="0"/>
    </xf>
    <xf numFmtId="0" fontId="26" fillId="0" borderId="0" xfId="5" applyFont="1" applyFill="1" applyBorder="1" applyAlignment="1" applyProtection="1">
      <alignment horizontal="center" vertical="center"/>
      <protection locked="0"/>
    </xf>
    <xf numFmtId="0" fontId="14" fillId="0" borderId="8" xfId="7" applyFont="1" applyBorder="1" applyAlignment="1" applyProtection="1">
      <alignment horizontal="center" vertical="center"/>
      <protection locked="0"/>
    </xf>
    <xf numFmtId="0" fontId="41" fillId="0" borderId="0" xfId="7" applyFont="1" applyBorder="1" applyAlignment="1">
      <alignment horizontal="center"/>
    </xf>
    <xf numFmtId="0" fontId="52" fillId="0" borderId="0" xfId="6" applyFont="1" applyAlignment="1">
      <alignment horizontal="center"/>
    </xf>
    <xf numFmtId="0" fontId="52" fillId="0" borderId="0" xfId="7" applyFont="1" applyBorder="1" applyAlignment="1">
      <alignment horizontal="center" vertical="center" wrapText="1"/>
    </xf>
    <xf numFmtId="0" fontId="52" fillId="0" borderId="0" xfId="6" applyFont="1" applyBorder="1" applyAlignment="1">
      <alignment horizontal="center"/>
    </xf>
    <xf numFmtId="0" fontId="18" fillId="0" borderId="6" xfId="7" applyFont="1" applyBorder="1" applyAlignment="1">
      <alignment horizontal="center" vertical="center" wrapText="1"/>
    </xf>
    <xf numFmtId="0" fontId="14" fillId="3" borderId="3" xfId="7" applyFont="1" applyFill="1" applyBorder="1" applyAlignment="1">
      <alignment horizontal="center" vertical="center"/>
    </xf>
    <xf numFmtId="0" fontId="12" fillId="0" borderId="0" xfId="7" applyFont="1" applyAlignment="1">
      <alignment horizontal="center"/>
    </xf>
    <xf numFmtId="0" fontId="12" fillId="0" borderId="9" xfId="7" applyFont="1" applyBorder="1" applyAlignment="1">
      <alignment horizontal="center"/>
    </xf>
    <xf numFmtId="0" fontId="14" fillId="3" borderId="2" xfId="7" applyFont="1" applyFill="1" applyBorder="1" applyAlignment="1">
      <alignment horizontal="center" vertical="center"/>
    </xf>
    <xf numFmtId="0" fontId="14" fillId="3" borderId="2" xfId="7" applyFont="1" applyFill="1" applyBorder="1" applyAlignment="1">
      <alignment horizontal="center" vertical="center" wrapText="1"/>
    </xf>
    <xf numFmtId="0" fontId="23" fillId="0" borderId="3" xfId="0" quotePrefix="1" applyFont="1" applyFill="1" applyBorder="1" applyAlignment="1" applyProtection="1">
      <alignment horizontal="center" vertical="center" wrapText="1"/>
      <protection locked="0"/>
    </xf>
    <xf numFmtId="0" fontId="30" fillId="0" borderId="0" xfId="0" applyFont="1"/>
    <xf numFmtId="0" fontId="18" fillId="0" borderId="2" xfId="0" applyFont="1" applyFill="1" applyBorder="1" applyAlignment="1" applyProtection="1">
      <alignment horizontal="center" vertical="center"/>
      <protection locked="0"/>
    </xf>
    <xf numFmtId="0" fontId="29" fillId="0" borderId="2"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protection locked="0"/>
    </xf>
    <xf numFmtId="0" fontId="26" fillId="0" borderId="2" xfId="0" applyFont="1" applyFill="1" applyBorder="1" applyAlignment="1" applyProtection="1">
      <alignment horizontal="center" vertical="center"/>
      <protection locked="0"/>
    </xf>
    <xf numFmtId="0" fontId="23" fillId="0" borderId="0" xfId="0" quotePrefix="1" applyFont="1" applyBorder="1" applyAlignment="1">
      <alignment horizontal="center" vertical="center" wrapText="1"/>
    </xf>
    <xf numFmtId="0" fontId="7" fillId="0" borderId="0" xfId="0" applyFont="1" applyFill="1" applyBorder="1" applyAlignment="1" applyProtection="1">
      <alignment horizontal="center" vertical="center" wrapText="1"/>
      <protection locked="0"/>
    </xf>
    <xf numFmtId="0" fontId="7" fillId="0" borderId="0" xfId="0" applyFont="1" applyBorder="1" applyAlignment="1">
      <alignment horizontal="center" vertical="center" wrapText="1"/>
    </xf>
    <xf numFmtId="0" fontId="21" fillId="0" borderId="0" xfId="0" quotePrefix="1" applyFont="1" applyFill="1" applyBorder="1" applyAlignment="1" applyProtection="1">
      <alignment horizontal="center" vertical="center" wrapText="1"/>
      <protection locked="0"/>
    </xf>
    <xf numFmtId="0" fontId="58" fillId="0" borderId="0" xfId="0" applyFont="1" applyFill="1" applyBorder="1" applyAlignment="1">
      <alignment horizontal="center" vertical="center"/>
    </xf>
    <xf numFmtId="0" fontId="21" fillId="0" borderId="0" xfId="0" quotePrefix="1" applyFont="1" applyFill="1" applyBorder="1" applyAlignment="1" applyProtection="1">
      <alignment horizontal="center" vertical="center"/>
      <protection locked="0"/>
    </xf>
    <xf numFmtId="0" fontId="26" fillId="0" borderId="0" xfId="0" applyFont="1" applyFill="1" applyBorder="1" applyAlignment="1" applyProtection="1">
      <alignment horizontal="center" vertical="center"/>
      <protection locked="0"/>
    </xf>
    <xf numFmtId="0" fontId="52" fillId="0" borderId="8" xfId="7" applyFont="1" applyBorder="1" applyAlignment="1" applyProtection="1">
      <alignment horizontal="center" vertical="center"/>
      <protection locked="0"/>
    </xf>
    <xf numFmtId="0" fontId="62" fillId="0" borderId="0" xfId="0" applyFont="1" applyFill="1" applyBorder="1" applyAlignment="1">
      <alignment horizontal="left" vertical="center"/>
    </xf>
    <xf numFmtId="8" fontId="62" fillId="0" borderId="0" xfId="2" applyNumberFormat="1" applyFont="1" applyFill="1" applyBorder="1" applyAlignment="1">
      <alignment horizontal="right" vertical="center"/>
    </xf>
    <xf numFmtId="0" fontId="0" fillId="0" borderId="0" xfId="0" applyBorder="1"/>
    <xf numFmtId="0" fontId="43" fillId="0" borderId="2" xfId="6" quotePrefix="1" applyFont="1" applyBorder="1" applyAlignment="1" applyProtection="1">
      <alignment horizontal="center" vertical="center" wrapText="1"/>
      <protection locked="0"/>
    </xf>
    <xf numFmtId="0" fontId="43" fillId="3" borderId="2" xfId="6" applyFont="1" applyFill="1" applyBorder="1" applyAlignment="1">
      <alignment horizontal="center" vertical="center"/>
    </xf>
    <xf numFmtId="0" fontId="43" fillId="7" borderId="2" xfId="6" quotePrefix="1" applyFont="1" applyFill="1" applyBorder="1" applyAlignment="1" applyProtection="1">
      <alignment horizontal="center" vertical="center"/>
      <protection locked="0"/>
    </xf>
    <xf numFmtId="0" fontId="43" fillId="0" borderId="2" xfId="6" quotePrefix="1" applyFont="1" applyFill="1" applyBorder="1" applyAlignment="1" applyProtection="1">
      <alignment horizontal="center" vertical="center" wrapText="1"/>
      <protection locked="0"/>
    </xf>
    <xf numFmtId="0" fontId="55" fillId="0" borderId="0" xfId="7" applyFont="1"/>
    <xf numFmtId="0" fontId="43" fillId="0" borderId="2" xfId="6" quotePrefix="1" applyFont="1" applyFill="1" applyBorder="1" applyAlignment="1" applyProtection="1">
      <alignment horizontal="center" vertical="center"/>
      <protection locked="0"/>
    </xf>
    <xf numFmtId="0" fontId="43" fillId="3" borderId="3" xfId="6" applyFont="1" applyFill="1" applyBorder="1" applyAlignment="1">
      <alignment horizontal="center" vertical="center"/>
    </xf>
    <xf numFmtId="0" fontId="43" fillId="0" borderId="2" xfId="6" quotePrefix="1" applyFont="1" applyBorder="1" applyAlignment="1" applyProtection="1">
      <alignment horizontal="center" vertical="center"/>
      <protection locked="0"/>
    </xf>
    <xf numFmtId="0" fontId="55" fillId="0" borderId="2" xfId="6" applyFont="1" applyFill="1" applyBorder="1" applyAlignment="1" applyProtection="1">
      <alignment horizontal="center" vertical="center" wrapText="1"/>
      <protection locked="0"/>
    </xf>
    <xf numFmtId="0" fontId="43" fillId="0" borderId="2" xfId="6" applyFont="1" applyFill="1" applyBorder="1" applyAlignment="1" applyProtection="1">
      <alignment horizontal="center" vertical="center" wrapText="1"/>
      <protection locked="0"/>
    </xf>
    <xf numFmtId="0" fontId="16" fillId="3" borderId="2" xfId="7" applyFont="1" applyFill="1" applyBorder="1" applyAlignment="1">
      <alignment horizontal="center" vertical="center"/>
    </xf>
    <xf numFmtId="0" fontId="16" fillId="3" borderId="7" xfId="7" applyFont="1" applyFill="1" applyBorder="1" applyAlignment="1">
      <alignment horizontal="center" vertical="center"/>
    </xf>
    <xf numFmtId="0" fontId="14" fillId="3" borderId="7" xfId="7" applyFont="1" applyFill="1" applyBorder="1" applyAlignment="1">
      <alignment horizontal="center" vertical="center"/>
    </xf>
    <xf numFmtId="0" fontId="43" fillId="0" borderId="2" xfId="0" quotePrefix="1" applyFont="1" applyBorder="1" applyAlignment="1" applyProtection="1">
      <alignment horizontal="center" vertical="center" wrapText="1"/>
      <protection locked="0"/>
    </xf>
    <xf numFmtId="0" fontId="63" fillId="3" borderId="2" xfId="0" applyFont="1" applyFill="1" applyBorder="1" applyAlignment="1">
      <alignment horizontal="center" vertical="center"/>
    </xf>
    <xf numFmtId="0" fontId="43" fillId="8" borderId="2" xfId="7" applyFont="1" applyFill="1" applyBorder="1" applyAlignment="1">
      <alignment horizontal="center" vertical="center"/>
    </xf>
    <xf numFmtId="0" fontId="43" fillId="8" borderId="2" xfId="0" quotePrefix="1" applyFont="1" applyFill="1" applyBorder="1" applyAlignment="1" applyProtection="1">
      <alignment horizontal="center" vertical="center"/>
      <protection locked="0"/>
    </xf>
    <xf numFmtId="0" fontId="43" fillId="0" borderId="2" xfId="0" quotePrefix="1" applyFont="1" applyFill="1" applyBorder="1" applyAlignment="1" applyProtection="1">
      <alignment horizontal="center" vertical="center"/>
      <protection locked="0"/>
    </xf>
    <xf numFmtId="0" fontId="43" fillId="0" borderId="2" xfId="0" quotePrefix="1" applyFont="1" applyBorder="1" applyAlignment="1" applyProtection="1">
      <alignment horizontal="center" vertical="center"/>
      <protection locked="0"/>
    </xf>
    <xf numFmtId="1" fontId="46" fillId="5" borderId="2" xfId="5" quotePrefix="1" applyNumberFormat="1" applyFont="1" applyFill="1" applyBorder="1" applyAlignment="1" applyProtection="1">
      <alignment horizontal="center" vertical="center"/>
      <protection locked="0"/>
    </xf>
    <xf numFmtId="1" fontId="21" fillId="0" borderId="2" xfId="0" quotePrefix="1" applyNumberFormat="1" applyFont="1" applyBorder="1" applyAlignment="1" applyProtection="1">
      <alignment horizontal="center" vertical="center"/>
      <protection locked="0"/>
    </xf>
    <xf numFmtId="1" fontId="23" fillId="0" borderId="2" xfId="0" quotePrefix="1" applyNumberFormat="1" applyFont="1" applyBorder="1" applyAlignment="1" applyProtection="1">
      <alignment horizontal="center" vertical="center" wrapText="1"/>
      <protection locked="0"/>
    </xf>
    <xf numFmtId="1" fontId="21" fillId="0" borderId="2" xfId="5" quotePrefix="1" applyNumberFormat="1" applyFont="1" applyFill="1" applyBorder="1" applyAlignment="1" applyProtection="1">
      <alignment horizontal="center" vertical="center"/>
      <protection locked="0"/>
    </xf>
    <xf numFmtId="1" fontId="21" fillId="0" borderId="2" xfId="5" quotePrefix="1" applyNumberFormat="1" applyFont="1" applyBorder="1" applyAlignment="1" applyProtection="1">
      <alignment horizontal="center" vertical="center" wrapText="1"/>
      <protection locked="0"/>
    </xf>
    <xf numFmtId="1" fontId="43" fillId="7" borderId="2" xfId="6" quotePrefix="1" applyNumberFormat="1" applyFont="1" applyFill="1" applyBorder="1" applyAlignment="1" applyProtection="1">
      <alignment horizontal="center" vertical="center"/>
      <protection locked="0"/>
    </xf>
    <xf numFmtId="1" fontId="43" fillId="8" borderId="2" xfId="0" quotePrefix="1" applyNumberFormat="1" applyFont="1" applyFill="1" applyBorder="1" applyAlignment="1" applyProtection="1">
      <alignment horizontal="center" vertical="center"/>
      <protection locked="0"/>
    </xf>
    <xf numFmtId="1" fontId="43" fillId="0" borderId="2" xfId="0" quotePrefix="1" applyNumberFormat="1" applyFont="1" applyBorder="1" applyAlignment="1" applyProtection="1">
      <alignment horizontal="center" vertical="center" wrapText="1"/>
      <protection locked="0"/>
    </xf>
    <xf numFmtId="1" fontId="43" fillId="0" borderId="2" xfId="6" quotePrefix="1" applyNumberFormat="1" applyFont="1" applyBorder="1" applyAlignment="1" applyProtection="1">
      <alignment horizontal="center" vertical="center" wrapText="1"/>
      <protection locked="0"/>
    </xf>
    <xf numFmtId="0" fontId="6" fillId="0" borderId="0" xfId="10"/>
    <xf numFmtId="0" fontId="6" fillId="0" borderId="0" xfId="10" applyAlignment="1">
      <alignment horizontal="center" vertical="center"/>
    </xf>
    <xf numFmtId="0" fontId="65" fillId="0" borderId="2" xfId="10" applyFont="1" applyBorder="1" applyAlignment="1">
      <alignment horizontal="center" vertical="center"/>
    </xf>
    <xf numFmtId="0" fontId="65" fillId="0" borderId="2" xfId="10" applyFont="1" applyBorder="1" applyAlignment="1">
      <alignment horizontal="center" vertical="center" wrapText="1"/>
    </xf>
    <xf numFmtId="0" fontId="6" fillId="0" borderId="2" xfId="10" applyBorder="1" applyAlignment="1">
      <alignment horizontal="center" vertical="center"/>
    </xf>
    <xf numFmtId="0" fontId="66" fillId="0" borderId="2" xfId="10" applyFont="1" applyBorder="1" applyAlignment="1">
      <alignment horizontal="center" vertical="center" wrapText="1"/>
    </xf>
    <xf numFmtId="9" fontId="64" fillId="0" borderId="2" xfId="10" applyNumberFormat="1" applyFont="1" applyBorder="1" applyAlignment="1">
      <alignment horizontal="center" vertical="center"/>
    </xf>
    <xf numFmtId="14" fontId="6" fillId="0" borderId="2" xfId="10" applyNumberFormat="1" applyBorder="1" applyAlignment="1">
      <alignment horizontal="center" vertical="center"/>
    </xf>
    <xf numFmtId="9" fontId="6" fillId="0" borderId="2" xfId="10" applyNumberFormat="1" applyBorder="1" applyAlignment="1">
      <alignment horizontal="center" vertical="center"/>
    </xf>
    <xf numFmtId="9" fontId="6" fillId="0" borderId="0" xfId="10" applyNumberFormat="1"/>
    <xf numFmtId="0" fontId="66" fillId="0" borderId="2" xfId="10" applyFont="1" applyBorder="1" applyAlignment="1">
      <alignment horizontal="center" vertical="center"/>
    </xf>
    <xf numFmtId="2" fontId="6" fillId="0" borderId="2" xfId="10" applyNumberFormat="1" applyBorder="1" applyAlignment="1">
      <alignment horizontal="center" vertical="center"/>
    </xf>
    <xf numFmtId="0" fontId="6" fillId="0" borderId="0" xfId="10" applyBorder="1" applyAlignment="1">
      <alignment vertical="center" wrapText="1"/>
    </xf>
    <xf numFmtId="0" fontId="6" fillId="0" borderId="2" xfId="10" applyBorder="1" applyAlignment="1">
      <alignment horizontal="center" vertical="center" wrapText="1"/>
    </xf>
    <xf numFmtId="0" fontId="6" fillId="0" borderId="2" xfId="10" applyFill="1" applyBorder="1" applyAlignment="1">
      <alignment horizontal="center" vertical="center"/>
    </xf>
    <xf numFmtId="0" fontId="66" fillId="0" borderId="0" xfId="10" applyFont="1" applyAlignment="1">
      <alignment wrapText="1"/>
    </xf>
    <xf numFmtId="0" fontId="6" fillId="0" borderId="0" xfId="10" applyAlignment="1">
      <alignment wrapText="1"/>
    </xf>
    <xf numFmtId="9" fontId="6" fillId="0" borderId="2" xfId="10" applyNumberFormat="1" applyFont="1" applyBorder="1" applyAlignment="1">
      <alignment horizontal="center" vertical="center"/>
    </xf>
    <xf numFmtId="0" fontId="6" fillId="0" borderId="0" xfId="10" applyBorder="1"/>
    <xf numFmtId="9" fontId="0" fillId="0" borderId="2" xfId="11" applyFont="1" applyBorder="1" applyAlignment="1">
      <alignment horizontal="center" vertical="center" wrapText="1"/>
    </xf>
    <xf numFmtId="0" fontId="64" fillId="0" borderId="0" xfId="10" applyFont="1" applyAlignment="1">
      <alignment horizontal="center"/>
    </xf>
    <xf numFmtId="0" fontId="6" fillId="0" borderId="0" xfId="10" applyAlignment="1">
      <alignment horizontal="center"/>
    </xf>
    <xf numFmtId="0" fontId="14" fillId="0" borderId="6" xfId="7" applyFont="1" applyBorder="1" applyAlignment="1">
      <alignment horizontal="center" vertical="center" wrapText="1"/>
    </xf>
    <xf numFmtId="0" fontId="21" fillId="5" borderId="2" xfId="0" quotePrefix="1" applyFont="1" applyFill="1" applyBorder="1" applyAlignment="1" applyProtection="1">
      <alignment horizontal="center" vertical="center"/>
      <protection locked="0"/>
    </xf>
    <xf numFmtId="0" fontId="21" fillId="5" borderId="2" xfId="0" applyFont="1" applyFill="1" applyBorder="1" applyAlignment="1">
      <alignment horizontal="center" vertical="center" wrapText="1"/>
    </xf>
    <xf numFmtId="0" fontId="21" fillId="7" borderId="2" xfId="0" quotePrefix="1" applyFont="1" applyFill="1" applyBorder="1" applyAlignment="1" applyProtection="1">
      <alignment horizontal="center" vertical="center"/>
      <protection locked="0"/>
    </xf>
    <xf numFmtId="165" fontId="6" fillId="0" borderId="2" xfId="10" applyNumberFormat="1" applyBorder="1" applyAlignment="1">
      <alignment horizontal="center" vertical="center"/>
    </xf>
    <xf numFmtId="0" fontId="21" fillId="0" borderId="0" xfId="5" quotePrefix="1" applyFont="1" applyBorder="1" applyAlignment="1" applyProtection="1">
      <alignment horizontal="center" vertical="center" wrapText="1"/>
      <protection locked="0"/>
    </xf>
    <xf numFmtId="1" fontId="39" fillId="4" borderId="2" xfId="7" applyNumberFormat="1" applyFont="1" applyFill="1" applyBorder="1" applyAlignment="1">
      <alignment horizontal="center" vertical="center"/>
    </xf>
    <xf numFmtId="1" fontId="21" fillId="4" borderId="2" xfId="5" quotePrefix="1" applyNumberFormat="1" applyFont="1" applyFill="1" applyBorder="1" applyAlignment="1" applyProtection="1">
      <alignment horizontal="center" vertical="center"/>
      <protection locked="0"/>
    </xf>
    <xf numFmtId="1" fontId="21" fillId="5" borderId="2" xfId="5" quotePrefix="1" applyNumberFormat="1" applyFont="1" applyFill="1" applyBorder="1" applyAlignment="1" applyProtection="1">
      <alignment horizontal="center" vertical="center"/>
      <protection locked="0"/>
    </xf>
    <xf numFmtId="9" fontId="46" fillId="5" borderId="2" xfId="12" quotePrefix="1" applyFont="1" applyFill="1" applyBorder="1" applyAlignment="1" applyProtection="1">
      <alignment horizontal="center" vertical="center" wrapText="1"/>
      <protection locked="0"/>
    </xf>
    <xf numFmtId="9" fontId="46" fillId="0" borderId="2" xfId="12" quotePrefix="1" applyFont="1" applyBorder="1" applyAlignment="1" applyProtection="1">
      <alignment horizontal="center" vertical="center" wrapText="1"/>
      <protection locked="0"/>
    </xf>
    <xf numFmtId="2" fontId="9" fillId="0" borderId="0" xfId="7" applyNumberFormat="1"/>
    <xf numFmtId="1" fontId="21" fillId="5" borderId="2" xfId="8" quotePrefix="1" applyNumberFormat="1" applyFont="1" applyFill="1" applyBorder="1" applyAlignment="1" applyProtection="1">
      <alignment horizontal="center" vertical="center"/>
      <protection locked="0"/>
    </xf>
    <xf numFmtId="1" fontId="21" fillId="0" borderId="2" xfId="6" quotePrefix="1" applyNumberFormat="1" applyFont="1" applyFill="1" applyBorder="1" applyAlignment="1" applyProtection="1">
      <alignment horizontal="center" vertical="center"/>
      <protection locked="0"/>
    </xf>
    <xf numFmtId="1" fontId="21" fillId="7" borderId="2" xfId="0" quotePrefix="1" applyNumberFormat="1" applyFont="1" applyFill="1" applyBorder="1" applyAlignment="1" applyProtection="1">
      <alignment horizontal="center" vertical="center"/>
      <protection locked="0"/>
    </xf>
    <xf numFmtId="1" fontId="21" fillId="0" borderId="2" xfId="0" quotePrefix="1" applyNumberFormat="1" applyFont="1" applyFill="1" applyBorder="1" applyAlignment="1" applyProtection="1">
      <alignment horizontal="center" vertical="center"/>
      <protection locked="0"/>
    </xf>
    <xf numFmtId="9" fontId="23" fillId="0" borderId="2" xfId="12" quotePrefix="1" applyFont="1" applyBorder="1" applyAlignment="1" applyProtection="1">
      <alignment horizontal="center" vertical="center" wrapText="1"/>
      <protection locked="0"/>
    </xf>
    <xf numFmtId="9" fontId="21" fillId="0" borderId="2" xfId="12" quotePrefix="1" applyFont="1" applyBorder="1" applyAlignment="1" applyProtection="1">
      <alignment horizontal="center" vertical="center" wrapText="1"/>
      <protection locked="0"/>
    </xf>
    <xf numFmtId="1" fontId="43" fillId="0" borderId="2" xfId="6" quotePrefix="1" applyNumberFormat="1" applyFont="1" applyFill="1" applyBorder="1" applyAlignment="1" applyProtection="1">
      <alignment horizontal="center" vertical="center"/>
      <protection locked="0"/>
    </xf>
    <xf numFmtId="9" fontId="46" fillId="5" borderId="2" xfId="12" quotePrefix="1" applyFont="1" applyFill="1" applyBorder="1" applyAlignment="1" applyProtection="1">
      <alignment horizontal="center" vertical="center"/>
      <protection locked="0"/>
    </xf>
    <xf numFmtId="9" fontId="46" fillId="0" borderId="2" xfId="5" quotePrefix="1" applyNumberFormat="1" applyFont="1" applyFill="1" applyBorder="1" applyAlignment="1" applyProtection="1">
      <alignment horizontal="center" vertical="center"/>
      <protection locked="0"/>
    </xf>
    <xf numFmtId="9" fontId="46" fillId="0" borderId="2" xfId="12" quotePrefix="1" applyFont="1" applyFill="1" applyBorder="1" applyAlignment="1" applyProtection="1">
      <alignment horizontal="center" vertical="center"/>
      <protection locked="0"/>
    </xf>
    <xf numFmtId="9" fontId="21" fillId="5" borderId="2" xfId="12" quotePrefix="1" applyFont="1" applyFill="1" applyBorder="1" applyAlignment="1" applyProtection="1">
      <alignment horizontal="center" vertical="center"/>
      <protection locked="0"/>
    </xf>
    <xf numFmtId="9" fontId="21" fillId="5" borderId="2" xfId="12" applyFont="1" applyFill="1" applyBorder="1" applyAlignment="1">
      <alignment horizontal="center" vertical="center" wrapText="1"/>
    </xf>
    <xf numFmtId="1" fontId="21" fillId="5" borderId="2" xfId="12" quotePrefix="1" applyNumberFormat="1" applyFont="1" applyFill="1" applyBorder="1" applyAlignment="1" applyProtection="1">
      <alignment horizontal="center" vertical="center"/>
      <protection locked="0"/>
    </xf>
    <xf numFmtId="9" fontId="21" fillId="0" borderId="2" xfId="12" quotePrefix="1" applyFont="1" applyFill="1" applyBorder="1" applyAlignment="1" applyProtection="1">
      <alignment horizontal="center" vertical="center"/>
      <protection locked="0"/>
    </xf>
    <xf numFmtId="0" fontId="6" fillId="0" borderId="7" xfId="10" applyBorder="1" applyAlignment="1">
      <alignment horizontal="center"/>
    </xf>
    <xf numFmtId="0" fontId="6" fillId="0" borderId="12" xfId="10" applyBorder="1" applyAlignment="1">
      <alignment horizontal="center"/>
    </xf>
    <xf numFmtId="0" fontId="6" fillId="0" borderId="13" xfId="10" applyBorder="1" applyAlignment="1">
      <alignment horizontal="center"/>
    </xf>
    <xf numFmtId="0" fontId="3" fillId="0" borderId="2" xfId="10" applyFont="1" applyBorder="1" applyAlignment="1">
      <alignment horizontal="center" vertical="center"/>
    </xf>
    <xf numFmtId="9" fontId="64" fillId="7" borderId="2" xfId="10" applyNumberFormat="1" applyFont="1" applyFill="1" applyBorder="1" applyAlignment="1">
      <alignment horizontal="center" vertical="center"/>
    </xf>
    <xf numFmtId="9" fontId="6" fillId="7" borderId="2" xfId="10" applyNumberFormat="1" applyFont="1" applyFill="1" applyBorder="1" applyAlignment="1">
      <alignment horizontal="center" vertical="center"/>
    </xf>
    <xf numFmtId="9" fontId="3" fillId="7" borderId="2" xfId="10" applyNumberFormat="1" applyFont="1" applyFill="1" applyBorder="1" applyAlignment="1">
      <alignment horizontal="center" vertical="center"/>
    </xf>
    <xf numFmtId="0" fontId="6" fillId="9" borderId="2" xfId="10" applyFill="1" applyBorder="1" applyAlignment="1">
      <alignment horizontal="center" vertical="center"/>
    </xf>
    <xf numFmtId="9" fontId="6" fillId="9" borderId="2" xfId="10" applyNumberFormat="1" applyFill="1" applyBorder="1" applyAlignment="1">
      <alignment horizontal="center" vertical="center"/>
    </xf>
    <xf numFmtId="2" fontId="6" fillId="9" borderId="2" xfId="10" applyNumberFormat="1" applyFill="1" applyBorder="1" applyAlignment="1">
      <alignment horizontal="center" vertical="center"/>
    </xf>
    <xf numFmtId="9" fontId="6" fillId="0" borderId="2" xfId="10" applyNumberFormat="1" applyFill="1" applyBorder="1" applyAlignment="1">
      <alignment horizontal="center" vertical="center"/>
    </xf>
    <xf numFmtId="0" fontId="2" fillId="0" borderId="2" xfId="10" applyFont="1" applyFill="1" applyBorder="1" applyAlignment="1">
      <alignment horizontal="center" vertical="center"/>
    </xf>
    <xf numFmtId="0" fontId="66" fillId="0" borderId="2" xfId="10" applyFont="1" applyFill="1" applyBorder="1" applyAlignment="1">
      <alignment horizontal="center" vertical="center"/>
    </xf>
    <xf numFmtId="0" fontId="2" fillId="9" borderId="2" xfId="10" applyFont="1" applyFill="1" applyBorder="1" applyAlignment="1">
      <alignment horizontal="center" vertical="center"/>
    </xf>
    <xf numFmtId="9" fontId="1" fillId="7" borderId="2" xfId="10" applyNumberFormat="1" applyFont="1" applyFill="1" applyBorder="1" applyAlignment="1">
      <alignment horizontal="center" vertical="center"/>
    </xf>
    <xf numFmtId="0" fontId="67" fillId="0" borderId="0" xfId="10" applyFont="1" applyAlignment="1">
      <alignment vertical="center" wrapText="1"/>
    </xf>
    <xf numFmtId="0" fontId="21" fillId="0" borderId="11" xfId="5" quotePrefix="1" applyFont="1" applyFill="1" applyBorder="1" applyAlignment="1" applyProtection="1">
      <alignment horizontal="center" vertical="center"/>
      <protection locked="0"/>
    </xf>
    <xf numFmtId="0" fontId="21" fillId="0" borderId="3" xfId="5" quotePrefix="1" applyFont="1" applyFill="1" applyBorder="1" applyAlignment="1" applyProtection="1">
      <alignment horizontal="center" vertical="center"/>
      <protection locked="0"/>
    </xf>
    <xf numFmtId="0" fontId="14" fillId="0" borderId="0" xfId="7" applyFont="1" applyBorder="1" applyAlignment="1">
      <alignment horizontal="center" vertical="center" wrapText="1"/>
    </xf>
    <xf numFmtId="0" fontId="14" fillId="0" borderId="9" xfId="7" applyFont="1" applyBorder="1" applyAlignment="1" applyProtection="1">
      <alignment horizontal="center" vertical="center"/>
      <protection locked="0"/>
    </xf>
    <xf numFmtId="0" fontId="23" fillId="0" borderId="9" xfId="5" applyFont="1" applyBorder="1" applyAlignment="1">
      <alignment horizontal="center" vertical="center"/>
    </xf>
    <xf numFmtId="0" fontId="23" fillId="0" borderId="0" xfId="5" applyFont="1" applyBorder="1" applyAlignment="1">
      <alignment horizontal="center" vertical="center"/>
    </xf>
    <xf numFmtId="0" fontId="23" fillId="0" borderId="0" xfId="6" applyFont="1" applyBorder="1" applyAlignment="1">
      <alignment horizontal="center"/>
    </xf>
    <xf numFmtId="0" fontId="23" fillId="0" borderId="0" xfId="6" applyFont="1" applyAlignment="1">
      <alignment horizontal="center"/>
    </xf>
    <xf numFmtId="0" fontId="38" fillId="0" borderId="11" xfId="5" quotePrefix="1" applyFont="1" applyBorder="1" applyAlignment="1">
      <alignment horizontal="center" vertical="center" wrapText="1"/>
    </xf>
    <xf numFmtId="0" fontId="38" fillId="0" borderId="3" xfId="5" quotePrefix="1" applyFont="1" applyBorder="1" applyAlignment="1">
      <alignment horizontal="center" vertical="center" wrapText="1"/>
    </xf>
    <xf numFmtId="0" fontId="21" fillId="0" borderId="11" xfId="0" applyFont="1" applyFill="1" applyBorder="1" applyAlignment="1" applyProtection="1">
      <alignment horizontal="center" vertical="center" wrapText="1"/>
      <protection locked="0"/>
    </xf>
    <xf numFmtId="0" fontId="21" fillId="0" borderId="3" xfId="0" applyFont="1" applyFill="1" applyBorder="1" applyAlignment="1" applyProtection="1">
      <alignment horizontal="center" vertical="center" wrapText="1"/>
      <protection locked="0"/>
    </xf>
    <xf numFmtId="0" fontId="23" fillId="0" borderId="11" xfId="7" quotePrefix="1" applyFont="1" applyBorder="1" applyAlignment="1" applyProtection="1">
      <alignment horizontal="center" vertical="center" wrapText="1"/>
      <protection locked="0"/>
    </xf>
    <xf numFmtId="0" fontId="23" fillId="0" borderId="3" xfId="7" quotePrefix="1" applyFont="1" applyBorder="1" applyAlignment="1" applyProtection="1">
      <alignment horizontal="center" vertical="center" wrapText="1"/>
      <protection locked="0"/>
    </xf>
    <xf numFmtId="0" fontId="21" fillId="0" borderId="11" xfId="0" quotePrefix="1" applyFont="1" applyFill="1" applyBorder="1" applyAlignment="1" applyProtection="1">
      <alignment horizontal="center" vertical="center" wrapText="1"/>
      <protection locked="0"/>
    </xf>
    <xf numFmtId="0" fontId="14" fillId="3" borderId="11" xfId="7" applyFont="1" applyFill="1" applyBorder="1" applyAlignment="1">
      <alignment horizontal="center" vertical="center" wrapText="1"/>
    </xf>
    <xf numFmtId="0" fontId="14" fillId="3" borderId="3" xfId="7" applyFont="1" applyFill="1" applyBorder="1" applyAlignment="1">
      <alignment horizontal="center" vertical="center" wrapText="1"/>
    </xf>
    <xf numFmtId="0" fontId="14" fillId="0" borderId="0" xfId="7" quotePrefix="1" applyFont="1" applyBorder="1" applyAlignment="1">
      <alignment horizontal="center" vertical="center"/>
    </xf>
    <xf numFmtId="0" fontId="59" fillId="0" borderId="14" xfId="7" applyFont="1" applyBorder="1" applyAlignment="1">
      <alignment horizontal="center" vertical="center" wrapText="1"/>
    </xf>
    <xf numFmtId="0" fontId="18" fillId="0" borderId="10" xfId="7" applyFont="1" applyBorder="1" applyAlignment="1">
      <alignment horizontal="center" vertical="center" wrapText="1"/>
    </xf>
    <xf numFmtId="0" fontId="18" fillId="0" borderId="6" xfId="7" applyFont="1" applyBorder="1" applyAlignment="1">
      <alignment horizontal="center" vertical="center" wrapText="1"/>
    </xf>
    <xf numFmtId="0" fontId="14" fillId="3" borderId="11" xfId="7" applyFont="1" applyFill="1" applyBorder="1" applyAlignment="1">
      <alignment horizontal="center" vertical="center"/>
    </xf>
    <xf numFmtId="0" fontId="14" fillId="3" borderId="15" xfId="7" applyFont="1" applyFill="1" applyBorder="1" applyAlignment="1">
      <alignment horizontal="center" vertical="center"/>
    </xf>
    <xf numFmtId="0" fontId="14" fillId="3" borderId="3" xfId="7" applyFont="1" applyFill="1" applyBorder="1" applyAlignment="1">
      <alignment horizontal="center" vertical="center"/>
    </xf>
    <xf numFmtId="0" fontId="14" fillId="3" borderId="15" xfId="7" applyFont="1" applyFill="1" applyBorder="1" applyAlignment="1">
      <alignment horizontal="center" vertical="center" wrapText="1"/>
    </xf>
    <xf numFmtId="0" fontId="14" fillId="3" borderId="15" xfId="7" quotePrefix="1" applyFont="1" applyFill="1" applyBorder="1" applyAlignment="1">
      <alignment horizontal="center" vertical="center" wrapText="1"/>
    </xf>
    <xf numFmtId="0" fontId="14" fillId="3" borderId="3" xfId="7" quotePrefix="1" applyFont="1" applyFill="1" applyBorder="1" applyAlignment="1">
      <alignment horizontal="center" vertical="center" wrapText="1"/>
    </xf>
    <xf numFmtId="0" fontId="14" fillId="3" borderId="16" xfId="7" applyFont="1" applyFill="1" applyBorder="1" applyAlignment="1">
      <alignment horizontal="center" vertical="center"/>
    </xf>
    <xf numFmtId="0" fontId="14" fillId="3" borderId="9" xfId="7" applyFont="1" applyFill="1" applyBorder="1" applyAlignment="1">
      <alignment horizontal="center" vertical="center"/>
    </xf>
    <xf numFmtId="0" fontId="14" fillId="0" borderId="11" xfId="7" applyFont="1" applyBorder="1" applyAlignment="1">
      <alignment horizontal="center" vertical="center" wrapText="1"/>
    </xf>
    <xf numFmtId="0" fontId="14" fillId="0" borderId="15" xfId="7" applyFont="1" applyBorder="1" applyAlignment="1">
      <alignment horizontal="center" vertical="center" wrapText="1"/>
    </xf>
    <xf numFmtId="0" fontId="14" fillId="0" borderId="3" xfId="7" applyFont="1" applyBorder="1" applyAlignment="1">
      <alignment horizontal="center" vertical="center" wrapText="1"/>
    </xf>
    <xf numFmtId="0" fontId="15" fillId="3" borderId="7" xfId="7" quotePrefix="1" applyFont="1" applyFill="1" applyBorder="1" applyAlignment="1">
      <alignment horizontal="center" vertical="center"/>
    </xf>
    <xf numFmtId="0" fontId="15" fillId="3" borderId="12" xfId="7" quotePrefix="1" applyFont="1" applyFill="1" applyBorder="1" applyAlignment="1">
      <alignment horizontal="center" vertical="center"/>
    </xf>
    <xf numFmtId="0" fontId="15" fillId="3" borderId="13" xfId="7" quotePrefix="1" applyFont="1" applyFill="1" applyBorder="1" applyAlignment="1">
      <alignment horizontal="center" vertical="center"/>
    </xf>
    <xf numFmtId="0" fontId="35" fillId="0" borderId="14" xfId="7" quotePrefix="1" applyFont="1" applyBorder="1" applyAlignment="1">
      <alignment horizontal="center" vertical="center" wrapText="1"/>
    </xf>
    <xf numFmtId="0" fontId="18" fillId="0" borderId="14" xfId="7" applyFont="1" applyBorder="1" applyAlignment="1">
      <alignment horizontal="center" vertical="center" wrapText="1"/>
    </xf>
    <xf numFmtId="0" fontId="25" fillId="0" borderId="0" xfId="7" applyFont="1" applyAlignment="1">
      <alignment horizontal="center" vertical="center"/>
    </xf>
    <xf numFmtId="0" fontId="25" fillId="0" borderId="0" xfId="7" quotePrefix="1" applyFont="1" applyAlignment="1">
      <alignment horizontal="center" vertical="center"/>
    </xf>
    <xf numFmtId="0" fontId="19" fillId="0" borderId="0" xfId="7" quotePrefix="1" applyFont="1" applyAlignment="1">
      <alignment horizontal="center" vertical="center"/>
    </xf>
    <xf numFmtId="0" fontId="18" fillId="0" borderId="17" xfId="7" quotePrefix="1" applyFont="1" applyBorder="1" applyAlignment="1">
      <alignment horizontal="center" vertical="center" wrapText="1"/>
    </xf>
    <xf numFmtId="0" fontId="18" fillId="0" borderId="18" xfId="7" applyFont="1" applyBorder="1" applyAlignment="1">
      <alignment horizontal="center" vertical="center" wrapText="1"/>
    </xf>
    <xf numFmtId="0" fontId="18" fillId="0" borderId="19" xfId="7" applyFont="1" applyBorder="1" applyAlignment="1">
      <alignment horizontal="center" vertical="center" wrapText="1"/>
    </xf>
    <xf numFmtId="0" fontId="25" fillId="0" borderId="11" xfId="5" applyFont="1" applyFill="1" applyBorder="1" applyAlignment="1" applyProtection="1">
      <alignment horizontal="center" vertical="center" wrapText="1"/>
      <protection locked="0"/>
    </xf>
    <xf numFmtId="0" fontId="25" fillId="0" borderId="3" xfId="5" applyFont="1" applyFill="1" applyBorder="1" applyAlignment="1" applyProtection="1">
      <alignment horizontal="center" vertical="center" wrapText="1"/>
      <protection locked="0"/>
    </xf>
    <xf numFmtId="0" fontId="23" fillId="0" borderId="0" xfId="6" applyFont="1" applyFill="1" applyBorder="1" applyAlignment="1">
      <alignment horizontal="center"/>
    </xf>
    <xf numFmtId="0" fontId="16" fillId="0" borderId="8" xfId="7" applyFont="1" applyBorder="1" applyAlignment="1" applyProtection="1">
      <alignment horizontal="center" vertical="center"/>
      <protection locked="0"/>
    </xf>
    <xf numFmtId="0" fontId="16" fillId="0" borderId="8" xfId="7" applyFont="1" applyBorder="1" applyAlignment="1">
      <alignment horizontal="center" vertical="center" wrapText="1"/>
    </xf>
    <xf numFmtId="0" fontId="23" fillId="0" borderId="0" xfId="5" applyFont="1" applyAlignment="1">
      <alignment horizontal="center" vertical="center"/>
    </xf>
    <xf numFmtId="2" fontId="23" fillId="0" borderId="11" xfId="0" quotePrefix="1" applyNumberFormat="1" applyFont="1" applyBorder="1" applyAlignment="1">
      <alignment horizontal="center" vertical="center" wrapText="1"/>
    </xf>
    <xf numFmtId="2" fontId="23" fillId="0" borderId="3" xfId="0" quotePrefix="1" applyNumberFormat="1" applyFont="1" applyBorder="1" applyAlignment="1">
      <alignment horizontal="center" vertical="center" wrapText="1"/>
    </xf>
    <xf numFmtId="0" fontId="31" fillId="0" borderId="11" xfId="7" quotePrefix="1" applyFont="1" applyBorder="1" applyAlignment="1" applyProtection="1">
      <alignment horizontal="center" vertical="center" wrapText="1"/>
      <protection locked="0"/>
    </xf>
    <xf numFmtId="0" fontId="31" fillId="0" borderId="3" xfId="7" quotePrefix="1" applyFont="1" applyBorder="1" applyAlignment="1" applyProtection="1">
      <alignment horizontal="center" vertical="center" wrapText="1"/>
      <protection locked="0"/>
    </xf>
    <xf numFmtId="0" fontId="43" fillId="0" borderId="11" xfId="5" applyFont="1" applyFill="1" applyBorder="1" applyAlignment="1" applyProtection="1">
      <alignment horizontal="center" vertical="center" wrapText="1"/>
      <protection locked="0"/>
    </xf>
    <xf numFmtId="0" fontId="43" fillId="0" borderId="3" xfId="5" applyFont="1" applyFill="1" applyBorder="1" applyAlignment="1" applyProtection="1">
      <alignment horizontal="center" vertical="center" wrapText="1"/>
      <protection locked="0"/>
    </xf>
    <xf numFmtId="165" fontId="23" fillId="0" borderId="11" xfId="0" quotePrefix="1" applyNumberFormat="1" applyFont="1" applyBorder="1" applyAlignment="1">
      <alignment horizontal="center" vertical="center" wrapText="1"/>
    </xf>
    <xf numFmtId="165" fontId="23" fillId="0" borderId="3" xfId="0" quotePrefix="1" applyNumberFormat="1" applyFont="1" applyBorder="1" applyAlignment="1">
      <alignment horizontal="center" vertical="center" wrapText="1"/>
    </xf>
    <xf numFmtId="0" fontId="43" fillId="0" borderId="11" xfId="5" applyFont="1" applyBorder="1" applyAlignment="1" applyProtection="1">
      <alignment horizontal="center" vertical="center" wrapText="1"/>
      <protection locked="0"/>
    </xf>
    <xf numFmtId="0" fontId="43" fillId="0" borderId="3" xfId="5" applyFont="1" applyBorder="1" applyAlignment="1" applyProtection="1">
      <alignment horizontal="center" vertical="center" wrapText="1"/>
      <protection locked="0"/>
    </xf>
    <xf numFmtId="0" fontId="21" fillId="0" borderId="3" xfId="0" quotePrefix="1" applyFont="1" applyFill="1" applyBorder="1" applyAlignment="1" applyProtection="1">
      <alignment horizontal="center" vertical="center" wrapText="1"/>
      <protection locked="0"/>
    </xf>
    <xf numFmtId="0" fontId="43" fillId="0" borderId="11" xfId="5" quotePrefix="1" applyFont="1" applyFill="1" applyBorder="1" applyAlignment="1" applyProtection="1">
      <alignment horizontal="center" vertical="center" wrapText="1"/>
      <protection locked="0"/>
    </xf>
    <xf numFmtId="0" fontId="43" fillId="0" borderId="3" xfId="5" quotePrefix="1" applyFont="1" applyFill="1" applyBorder="1" applyAlignment="1" applyProtection="1">
      <alignment horizontal="center" vertical="center" wrapText="1"/>
      <protection locked="0"/>
    </xf>
    <xf numFmtId="0" fontId="18" fillId="0" borderId="14" xfId="7" applyFont="1" applyBorder="1" applyAlignment="1">
      <alignment horizontal="left" vertical="center" wrapText="1"/>
    </xf>
    <xf numFmtId="0" fontId="18" fillId="0" borderId="10" xfId="7" applyFont="1" applyBorder="1" applyAlignment="1">
      <alignment horizontal="left" vertical="center" wrapText="1"/>
    </xf>
    <xf numFmtId="0" fontId="18" fillId="0" borderId="6" xfId="7" applyFont="1" applyBorder="1" applyAlignment="1">
      <alignment horizontal="left" vertical="center" wrapText="1"/>
    </xf>
    <xf numFmtId="0" fontId="18" fillId="0" borderId="14" xfId="7" quotePrefix="1" applyFont="1" applyBorder="1" applyAlignment="1">
      <alignment horizontal="center" vertical="center" wrapText="1"/>
    </xf>
    <xf numFmtId="0" fontId="19" fillId="0" borderId="0" xfId="7" applyFont="1" applyAlignment="1">
      <alignment horizontal="center" vertical="center"/>
    </xf>
    <xf numFmtId="0" fontId="12" fillId="0" borderId="0" xfId="7" applyFont="1" applyAlignment="1">
      <alignment horizontal="center"/>
    </xf>
    <xf numFmtId="0" fontId="12" fillId="4" borderId="0" xfId="7" applyFont="1" applyFill="1" applyAlignment="1">
      <alignment horizontal="center"/>
    </xf>
    <xf numFmtId="0" fontId="12" fillId="0" borderId="8" xfId="7" applyFont="1" applyBorder="1" applyAlignment="1">
      <alignment horizontal="center"/>
    </xf>
    <xf numFmtId="0" fontId="12" fillId="0" borderId="9" xfId="7" applyFont="1" applyBorder="1" applyAlignment="1">
      <alignment horizontal="center"/>
    </xf>
    <xf numFmtId="0" fontId="12" fillId="0" borderId="0" xfId="7" applyFont="1" applyBorder="1" applyAlignment="1">
      <alignment horizontal="center"/>
    </xf>
    <xf numFmtId="0" fontId="21" fillId="0" borderId="2" xfId="0" quotePrefix="1" applyFont="1" applyBorder="1" applyAlignment="1">
      <alignment horizontal="center" vertical="center" wrapText="1"/>
    </xf>
    <xf numFmtId="0" fontId="7" fillId="0" borderId="2" xfId="0" applyFont="1" applyBorder="1" applyAlignment="1">
      <alignment horizontal="center" vertical="center" wrapText="1"/>
    </xf>
    <xf numFmtId="0" fontId="68" fillId="0" borderId="2" xfId="7" applyFont="1" applyBorder="1" applyAlignment="1" applyProtection="1">
      <alignment horizontal="center" vertical="center" wrapText="1"/>
      <protection locked="0"/>
    </xf>
    <xf numFmtId="0" fontId="68" fillId="0" borderId="2" xfId="7" applyFont="1" applyBorder="1" applyAlignment="1">
      <alignment horizontal="center" vertical="center" wrapText="1"/>
    </xf>
    <xf numFmtId="0" fontId="60" fillId="0" borderId="2" xfId="5" applyFont="1" applyBorder="1" applyAlignment="1" applyProtection="1">
      <alignment horizontal="center" vertical="center" wrapText="1"/>
      <protection locked="0"/>
    </xf>
    <xf numFmtId="0" fontId="21" fillId="0" borderId="16" xfId="5" quotePrefix="1" applyFont="1" applyFill="1" applyBorder="1" applyAlignment="1" applyProtection="1">
      <alignment horizontal="center" vertical="center"/>
      <protection locked="0"/>
    </xf>
    <xf numFmtId="0" fontId="21" fillId="0" borderId="20" xfId="5" quotePrefix="1" applyFont="1" applyFill="1" applyBorder="1" applyAlignment="1" applyProtection="1">
      <alignment horizontal="center" vertical="center"/>
      <protection locked="0"/>
    </xf>
    <xf numFmtId="0" fontId="21" fillId="0" borderId="21" xfId="5" quotePrefix="1" applyFont="1" applyFill="1" applyBorder="1" applyAlignment="1" applyProtection="1">
      <alignment horizontal="center" vertical="center"/>
      <protection locked="0"/>
    </xf>
    <xf numFmtId="0" fontId="21" fillId="0" borderId="22" xfId="5" quotePrefix="1" applyFont="1" applyFill="1" applyBorder="1" applyAlignment="1" applyProtection="1">
      <alignment horizontal="center" vertical="center"/>
      <protection locked="0"/>
    </xf>
    <xf numFmtId="0" fontId="7" fillId="0" borderId="2" xfId="0" applyFont="1" applyFill="1" applyBorder="1" applyAlignment="1" applyProtection="1">
      <alignment horizontal="center" vertical="center" wrapText="1"/>
      <protection locked="0"/>
    </xf>
    <xf numFmtId="0" fontId="60" fillId="0" borderId="2" xfId="5" applyFont="1" applyBorder="1" applyAlignment="1">
      <alignment horizontal="center" vertical="center" wrapText="1"/>
    </xf>
    <xf numFmtId="0" fontId="21" fillId="0" borderId="16" xfId="5" quotePrefix="1" applyFont="1" applyBorder="1" applyAlignment="1" applyProtection="1">
      <alignment horizontal="center" vertical="center" wrapText="1"/>
      <protection locked="0"/>
    </xf>
    <xf numFmtId="0" fontId="21" fillId="0" borderId="20" xfId="5" quotePrefix="1" applyFont="1" applyBorder="1" applyAlignment="1" applyProtection="1">
      <alignment horizontal="center" vertical="center" wrapText="1"/>
      <protection locked="0"/>
    </xf>
    <xf numFmtId="0" fontId="21" fillId="0" borderId="21" xfId="5" quotePrefix="1" applyFont="1" applyBorder="1" applyAlignment="1" applyProtection="1">
      <alignment horizontal="center" vertical="center" wrapText="1"/>
      <protection locked="0"/>
    </xf>
    <xf numFmtId="0" fontId="21" fillId="0" borderId="22" xfId="5" quotePrefix="1" applyFont="1" applyBorder="1" applyAlignment="1" applyProtection="1">
      <alignment horizontal="center" vertical="center" wrapText="1"/>
      <protection locked="0"/>
    </xf>
    <xf numFmtId="0" fontId="60" fillId="0" borderId="2" xfId="5" applyFont="1" applyFill="1" applyBorder="1" applyAlignment="1" applyProtection="1">
      <alignment horizontal="center" vertical="center" wrapText="1"/>
      <protection locked="0"/>
    </xf>
    <xf numFmtId="0" fontId="21" fillId="0" borderId="7" xfId="5" quotePrefix="1" applyFont="1" applyBorder="1" applyAlignment="1" applyProtection="1">
      <alignment horizontal="center" vertical="center"/>
      <protection locked="0"/>
    </xf>
    <xf numFmtId="0" fontId="21" fillId="0" borderId="13" xfId="5" quotePrefix="1" applyFont="1" applyBorder="1" applyAlignment="1" applyProtection="1">
      <alignment horizontal="center" vertical="center"/>
      <protection locked="0"/>
    </xf>
    <xf numFmtId="0" fontId="23" fillId="0" borderId="7" xfId="5" quotePrefix="1" applyFont="1" applyBorder="1" applyAlignment="1" applyProtection="1">
      <alignment horizontal="center" vertical="center" wrapText="1"/>
      <protection locked="0"/>
    </xf>
    <xf numFmtId="0" fontId="23" fillId="0" borderId="13" xfId="5" quotePrefix="1" applyFont="1" applyBorder="1" applyAlignment="1" applyProtection="1">
      <alignment horizontal="center" vertical="center" wrapText="1"/>
      <protection locked="0"/>
    </xf>
    <xf numFmtId="0" fontId="0" fillId="0" borderId="2" xfId="0" applyBorder="1" applyAlignment="1">
      <alignment horizontal="center" vertical="center" wrapText="1"/>
    </xf>
    <xf numFmtId="0" fontId="68" fillId="0" borderId="2" xfId="5" applyFont="1" applyBorder="1" applyAlignment="1">
      <alignment horizontal="center" vertical="center" wrapText="1"/>
    </xf>
    <xf numFmtId="0" fontId="7" fillId="0" borderId="2" xfId="0" quotePrefix="1" applyFont="1" applyFill="1" applyBorder="1" applyAlignment="1" applyProtection="1">
      <alignment horizontal="center" vertical="center" wrapText="1"/>
      <protection locked="0"/>
    </xf>
    <xf numFmtId="0" fontId="68" fillId="0" borderId="2" xfId="7" quotePrefix="1" applyFont="1" applyBorder="1" applyAlignment="1" applyProtection="1">
      <alignment horizontal="center" vertical="center" wrapText="1"/>
      <protection locked="0"/>
    </xf>
    <xf numFmtId="0" fontId="60" fillId="0" borderId="2" xfId="5" quotePrefix="1" applyFont="1" applyFill="1" applyBorder="1" applyAlignment="1" applyProtection="1">
      <alignment horizontal="center" vertical="center" wrapText="1"/>
      <protection locked="0"/>
    </xf>
    <xf numFmtId="0" fontId="14" fillId="3" borderId="7" xfId="7" quotePrefix="1" applyFont="1" applyFill="1" applyBorder="1" applyAlignment="1">
      <alignment horizontal="center" vertical="center"/>
    </xf>
    <xf numFmtId="0" fontId="14" fillId="3" borderId="12" xfId="7" quotePrefix="1" applyFont="1" applyFill="1" applyBorder="1" applyAlignment="1">
      <alignment horizontal="center" vertical="center"/>
    </xf>
    <xf numFmtId="0" fontId="14" fillId="3" borderId="13" xfId="7" quotePrefix="1" applyFont="1" applyFill="1" applyBorder="1" applyAlignment="1">
      <alignment horizontal="center" vertical="center"/>
    </xf>
    <xf numFmtId="0" fontId="14" fillId="0" borderId="9" xfId="7" applyFont="1" applyBorder="1" applyAlignment="1">
      <alignment horizontal="center" vertical="center" wrapText="1"/>
    </xf>
    <xf numFmtId="0" fontId="14" fillId="0" borderId="20" xfId="7" applyFont="1" applyBorder="1" applyAlignment="1">
      <alignment horizontal="center" vertical="center" wrapText="1"/>
    </xf>
    <xf numFmtId="0" fontId="14" fillId="0" borderId="23" xfId="7" applyFont="1" applyBorder="1" applyAlignment="1">
      <alignment horizontal="center" vertical="center" wrapText="1"/>
    </xf>
    <xf numFmtId="0" fontId="14" fillId="0" borderId="8" xfId="7" applyFont="1" applyBorder="1" applyAlignment="1">
      <alignment horizontal="center" vertical="center" wrapText="1"/>
    </xf>
    <xf numFmtId="0" fontId="14" fillId="0" borderId="22" xfId="7" applyFont="1" applyBorder="1" applyAlignment="1">
      <alignment horizontal="center" vertical="center" wrapText="1"/>
    </xf>
    <xf numFmtId="0" fontId="16" fillId="0" borderId="17" xfId="7" quotePrefix="1" applyFont="1" applyBorder="1" applyAlignment="1">
      <alignment horizontal="center" vertical="center" wrapText="1"/>
    </xf>
    <xf numFmtId="0" fontId="16" fillId="0" borderId="18" xfId="7" applyFont="1" applyBorder="1" applyAlignment="1">
      <alignment horizontal="center" vertical="center" wrapText="1"/>
    </xf>
    <xf numFmtId="0" fontId="16" fillId="0" borderId="19" xfId="7" applyFont="1" applyBorder="1" applyAlignment="1">
      <alignment horizontal="center" vertical="center" wrapText="1"/>
    </xf>
    <xf numFmtId="0" fontId="14" fillId="0" borderId="17" xfId="7" quotePrefix="1" applyFont="1" applyBorder="1" applyAlignment="1">
      <alignment horizontal="center" vertical="center" wrapText="1"/>
    </xf>
    <xf numFmtId="0" fontId="14" fillId="0" borderId="18" xfId="7" applyFont="1" applyBorder="1" applyAlignment="1">
      <alignment horizontal="center" vertical="center" wrapText="1"/>
    </xf>
    <xf numFmtId="0" fontId="14" fillId="0" borderId="19" xfId="7" applyFont="1" applyBorder="1" applyAlignment="1">
      <alignment horizontal="center" vertical="center" wrapText="1"/>
    </xf>
    <xf numFmtId="0" fontId="31" fillId="0" borderId="11" xfId="6" applyFont="1" applyFill="1" applyBorder="1" applyAlignment="1" applyProtection="1">
      <alignment horizontal="center" vertical="center" wrapText="1"/>
      <protection locked="0"/>
    </xf>
    <xf numFmtId="0" fontId="31" fillId="0" borderId="3" xfId="6" applyFont="1" applyFill="1" applyBorder="1" applyAlignment="1" applyProtection="1">
      <alignment horizontal="center" vertical="center" wrapText="1"/>
      <protection locked="0"/>
    </xf>
    <xf numFmtId="2" fontId="23" fillId="0" borderId="2" xfId="0" quotePrefix="1" applyNumberFormat="1" applyFont="1" applyBorder="1" applyAlignment="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31" fillId="0" borderId="11" xfId="7" applyFont="1" applyBorder="1" applyAlignment="1" applyProtection="1">
      <alignment horizontal="center" vertical="center" wrapText="1"/>
      <protection locked="0"/>
    </xf>
    <xf numFmtId="0" fontId="31" fillId="0" borderId="3" xfId="7" applyFont="1" applyBorder="1" applyAlignment="1">
      <alignment horizontal="center" vertical="center" wrapText="1"/>
    </xf>
    <xf numFmtId="0" fontId="7" fillId="0" borderId="1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31" fillId="0" borderId="3" xfId="7" applyFont="1" applyBorder="1" applyAlignment="1" applyProtection="1">
      <alignment horizontal="center" vertical="center" wrapText="1"/>
      <protection locked="0"/>
    </xf>
    <xf numFmtId="0" fontId="18" fillId="0" borderId="18" xfId="7" applyFont="1" applyBorder="1" applyAlignment="1">
      <alignment horizontal="center" vertical="center"/>
    </xf>
    <xf numFmtId="0" fontId="18" fillId="0" borderId="19" xfId="7" applyFont="1" applyBorder="1" applyAlignment="1">
      <alignment horizontal="center" vertical="center"/>
    </xf>
    <xf numFmtId="0" fontId="16" fillId="0" borderId="14" xfId="7" quotePrefix="1" applyFont="1" applyBorder="1" applyAlignment="1">
      <alignment horizontal="center" vertical="center" wrapText="1"/>
    </xf>
    <xf numFmtId="0" fontId="16" fillId="0" borderId="10" xfId="7" quotePrefix="1" applyFont="1" applyBorder="1" applyAlignment="1">
      <alignment horizontal="center" vertical="center" wrapText="1"/>
    </xf>
    <xf numFmtId="0" fontId="16" fillId="0" borderId="6" xfId="7" quotePrefix="1" applyFont="1" applyBorder="1" applyAlignment="1">
      <alignment horizontal="center" vertical="center" wrapText="1"/>
    </xf>
    <xf numFmtId="0" fontId="14" fillId="0" borderId="14" xfId="7" applyFont="1" applyBorder="1" applyAlignment="1">
      <alignment horizontal="center" vertical="center" wrapText="1"/>
    </xf>
    <xf numFmtId="0" fontId="14" fillId="0" borderId="10" xfId="7" applyFont="1" applyBorder="1" applyAlignment="1">
      <alignment horizontal="center" vertical="center" wrapText="1"/>
    </xf>
    <xf numFmtId="0" fontId="14" fillId="0" borderId="6" xfId="7" applyFont="1" applyBorder="1" applyAlignment="1">
      <alignment horizontal="center" vertical="center" wrapText="1"/>
    </xf>
    <xf numFmtId="0" fontId="16" fillId="0" borderId="14" xfId="7" applyFont="1" applyBorder="1" applyAlignment="1">
      <alignment horizontal="center" vertical="center" wrapText="1"/>
    </xf>
    <xf numFmtId="0" fontId="16" fillId="0" borderId="10" xfId="7" applyFont="1" applyBorder="1" applyAlignment="1">
      <alignment horizontal="center" vertical="center" wrapText="1"/>
    </xf>
    <xf numFmtId="0" fontId="16" fillId="0" borderId="6" xfId="7" applyFont="1" applyBorder="1" applyAlignment="1">
      <alignment horizontal="center" vertical="center" wrapText="1"/>
    </xf>
    <xf numFmtId="0" fontId="14" fillId="3" borderId="20" xfId="7" applyFont="1" applyFill="1" applyBorder="1" applyAlignment="1">
      <alignment horizontal="center" vertical="center"/>
    </xf>
    <xf numFmtId="0" fontId="23" fillId="0" borderId="0" xfId="4" applyFont="1" applyAlignment="1">
      <alignment horizontal="center" vertical="center"/>
    </xf>
    <xf numFmtId="0" fontId="44" fillId="0" borderId="8" xfId="7" applyFont="1" applyBorder="1" applyAlignment="1">
      <alignment horizontal="center"/>
    </xf>
    <xf numFmtId="0" fontId="45" fillId="0" borderId="9" xfId="4" applyFont="1" applyBorder="1" applyAlignment="1">
      <alignment horizontal="center" vertical="center"/>
    </xf>
    <xf numFmtId="0" fontId="23" fillId="0" borderId="11" xfId="0" quotePrefix="1" applyFont="1" applyBorder="1" applyAlignment="1" applyProtection="1">
      <alignment horizontal="center" vertical="center" wrapText="1"/>
      <protection locked="0"/>
    </xf>
    <xf numFmtId="0" fontId="23" fillId="0" borderId="3" xfId="0" quotePrefix="1" applyFont="1" applyBorder="1" applyAlignment="1" applyProtection="1">
      <alignment horizontal="center" vertical="center" wrapText="1"/>
      <protection locked="0"/>
    </xf>
    <xf numFmtId="0" fontId="21" fillId="0" borderId="11" xfId="0" quotePrefix="1" applyFont="1" applyBorder="1" applyAlignment="1" applyProtection="1">
      <alignment horizontal="center" vertical="center"/>
      <protection locked="0"/>
    </xf>
    <xf numFmtId="0" fontId="21" fillId="0" borderId="3" xfId="0" quotePrefix="1" applyFont="1" applyBorder="1" applyAlignment="1" applyProtection="1">
      <alignment horizontal="center" vertical="center"/>
      <protection locked="0"/>
    </xf>
    <xf numFmtId="0" fontId="45" fillId="0" borderId="0" xfId="4" applyFont="1" applyBorder="1" applyAlignment="1">
      <alignment horizontal="center" vertical="center"/>
    </xf>
    <xf numFmtId="0" fontId="11" fillId="0" borderId="11" xfId="7" applyFont="1" applyBorder="1" applyAlignment="1">
      <alignment horizontal="center" vertical="center" wrapText="1"/>
    </xf>
    <xf numFmtId="0" fontId="11" fillId="0" borderId="3" xfId="7" applyFont="1" applyBorder="1" applyAlignment="1">
      <alignment horizontal="center" vertical="center" wrapText="1"/>
    </xf>
    <xf numFmtId="0" fontId="23" fillId="0" borderId="11" xfId="0" quotePrefix="1" applyFont="1" applyBorder="1" applyAlignment="1">
      <alignment horizontal="center" vertical="center" wrapText="1"/>
    </xf>
    <xf numFmtId="0" fontId="23" fillId="0" borderId="3" xfId="0" quotePrefix="1" applyFont="1" applyBorder="1" applyAlignment="1">
      <alignment horizontal="center" vertical="center" wrapText="1"/>
    </xf>
    <xf numFmtId="0" fontId="21" fillId="0" borderId="11"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7" fillId="0" borderId="11" xfId="0" quotePrefix="1" applyFont="1" applyFill="1" applyBorder="1" applyAlignment="1" applyProtection="1">
      <alignment horizontal="center" vertical="center" wrapText="1"/>
      <protection locked="0"/>
    </xf>
    <xf numFmtId="0" fontId="45" fillId="0" borderId="9" xfId="5" applyFont="1" applyBorder="1" applyAlignment="1">
      <alignment horizontal="center" vertical="center"/>
    </xf>
    <xf numFmtId="0" fontId="45" fillId="0" borderId="0" xfId="5" applyFont="1" applyBorder="1" applyAlignment="1">
      <alignment horizontal="center" vertical="center"/>
    </xf>
    <xf numFmtId="0" fontId="14" fillId="0" borderId="14" xfId="7" quotePrefix="1" applyFont="1" applyBorder="1" applyAlignment="1">
      <alignment horizontal="center" vertical="center" wrapText="1"/>
    </xf>
    <xf numFmtId="0" fontId="14" fillId="0" borderId="10" xfId="7" quotePrefix="1" applyFont="1" applyBorder="1" applyAlignment="1">
      <alignment horizontal="center" vertical="center" wrapText="1"/>
    </xf>
    <xf numFmtId="0" fontId="14" fillId="0" borderId="6" xfId="7" quotePrefix="1" applyFont="1" applyBorder="1" applyAlignment="1">
      <alignment horizontal="center" vertical="center" wrapText="1"/>
    </xf>
    <xf numFmtId="2" fontId="21" fillId="0" borderId="11" xfId="0" quotePrefix="1" applyNumberFormat="1" applyFont="1" applyBorder="1" applyAlignment="1">
      <alignment horizontal="center" vertical="center" wrapText="1"/>
    </xf>
    <xf numFmtId="2" fontId="21" fillId="0" borderId="3" xfId="0" quotePrefix="1" applyNumberFormat="1" applyFont="1" applyBorder="1" applyAlignment="1">
      <alignment horizontal="center" vertical="center" wrapText="1"/>
    </xf>
    <xf numFmtId="0" fontId="7" fillId="0" borderId="11" xfId="7" applyFont="1" applyBorder="1" applyAlignment="1" applyProtection="1">
      <alignment horizontal="center" vertical="center" wrapText="1"/>
      <protection locked="0"/>
    </xf>
    <xf numFmtId="0" fontId="7" fillId="0" borderId="3" xfId="7" applyFont="1" applyBorder="1" applyAlignment="1">
      <alignment horizontal="center" vertical="center" wrapText="1"/>
    </xf>
    <xf numFmtId="0" fontId="7" fillId="0" borderId="11" xfId="7" quotePrefix="1" applyFont="1" applyBorder="1" applyAlignment="1" applyProtection="1">
      <alignment horizontal="center" vertical="center" wrapText="1"/>
      <protection locked="0"/>
    </xf>
    <xf numFmtId="0" fontId="7" fillId="0" borderId="3" xfId="7" applyFont="1" applyBorder="1" applyAlignment="1" applyProtection="1">
      <alignment horizontal="center" vertical="center" wrapText="1"/>
      <protection locked="0"/>
    </xf>
    <xf numFmtId="0" fontId="14" fillId="0" borderId="17" xfId="7" quotePrefix="1" applyFont="1" applyBorder="1" applyAlignment="1">
      <alignment horizontal="center" vertical="center"/>
    </xf>
    <xf numFmtId="0" fontId="14" fillId="0" borderId="18" xfId="7" applyFont="1" applyBorder="1" applyAlignment="1">
      <alignment horizontal="center" vertical="center"/>
    </xf>
    <xf numFmtId="0" fontId="14" fillId="0" borderId="19" xfId="7" applyFont="1" applyBorder="1" applyAlignment="1">
      <alignment horizontal="center" vertical="center"/>
    </xf>
    <xf numFmtId="0" fontId="52" fillId="0" borderId="0" xfId="6" applyFont="1" applyAlignment="1">
      <alignment horizontal="center"/>
    </xf>
    <xf numFmtId="0" fontId="52" fillId="0" borderId="0" xfId="7" applyFont="1" applyBorder="1" applyAlignment="1">
      <alignment horizontal="center" vertical="center" wrapText="1"/>
    </xf>
    <xf numFmtId="0" fontId="21" fillId="0" borderId="11" xfId="5" quotePrefix="1" applyFont="1" applyFill="1" applyBorder="1" applyAlignment="1" applyProtection="1">
      <alignment horizontal="center" vertical="center" wrapText="1"/>
      <protection locked="0"/>
    </xf>
    <xf numFmtId="0" fontId="21" fillId="0" borderId="3" xfId="5" applyFont="1" applyFill="1" applyBorder="1" applyAlignment="1" applyProtection="1">
      <alignment horizontal="center" vertical="center" wrapText="1"/>
      <protection locked="0"/>
    </xf>
    <xf numFmtId="0" fontId="21" fillId="0" borderId="11" xfId="7" quotePrefix="1" applyFont="1" applyBorder="1" applyAlignment="1" applyProtection="1">
      <alignment horizontal="center" vertical="center" wrapText="1"/>
      <protection locked="0"/>
    </xf>
    <xf numFmtId="0" fontId="21" fillId="0" borderId="3" xfId="7" applyFont="1" applyBorder="1" applyAlignment="1" applyProtection="1">
      <alignment horizontal="center" vertical="center" wrapText="1"/>
      <protection locked="0"/>
    </xf>
    <xf numFmtId="0" fontId="52" fillId="0" borderId="9" xfId="7" applyFont="1" applyBorder="1" applyAlignment="1" applyProtection="1">
      <alignment horizontal="center" vertical="center"/>
      <protection locked="0"/>
    </xf>
    <xf numFmtId="0" fontId="52" fillId="0" borderId="9" xfId="5" applyFont="1" applyBorder="1" applyAlignment="1">
      <alignment horizontal="center" vertical="center"/>
    </xf>
    <xf numFmtId="0" fontId="52" fillId="0" borderId="0" xfId="5" applyFont="1" applyBorder="1" applyAlignment="1">
      <alignment horizontal="center" vertical="center"/>
    </xf>
    <xf numFmtId="0" fontId="52" fillId="0" borderId="0" xfId="6" applyFont="1" applyBorder="1" applyAlignment="1">
      <alignment horizontal="center"/>
    </xf>
    <xf numFmtId="0" fontId="21" fillId="0" borderId="11" xfId="5" applyFont="1" applyFill="1" applyBorder="1" applyAlignment="1" applyProtection="1">
      <alignment horizontal="center" vertical="center" wrapText="1"/>
      <protection locked="0"/>
    </xf>
    <xf numFmtId="0" fontId="35" fillId="0" borderId="14" xfId="7" applyFont="1" applyBorder="1" applyAlignment="1">
      <alignment horizontal="center" vertical="center" wrapText="1"/>
    </xf>
    <xf numFmtId="0" fontId="22" fillId="0" borderId="8" xfId="7" applyFont="1" applyBorder="1" applyAlignment="1" applyProtection="1">
      <alignment horizontal="center" vertical="center"/>
      <protection locked="0"/>
    </xf>
    <xf numFmtId="0" fontId="14" fillId="0" borderId="0" xfId="7" applyFont="1" applyBorder="1" applyAlignment="1" applyProtection="1">
      <alignment horizontal="center" vertical="center"/>
      <protection locked="0"/>
    </xf>
    <xf numFmtId="0" fontId="40" fillId="0" borderId="11" xfId="5" quotePrefix="1" applyFont="1" applyFill="1" applyBorder="1" applyAlignment="1" applyProtection="1">
      <alignment horizontal="center" vertical="center" wrapText="1"/>
      <protection locked="0"/>
    </xf>
    <xf numFmtId="0" fontId="40" fillId="0" borderId="3" xfId="5" quotePrefix="1" applyFont="1" applyFill="1" applyBorder="1" applyAlignment="1" applyProtection="1">
      <alignment horizontal="center" vertical="center" wrapText="1"/>
      <protection locked="0"/>
    </xf>
    <xf numFmtId="2" fontId="23" fillId="0" borderId="2" xfId="2" quotePrefix="1" applyNumberFormat="1" applyFont="1" applyBorder="1" applyAlignment="1">
      <alignment horizontal="left" vertical="center" indent="2"/>
    </xf>
    <xf numFmtId="0" fontId="7" fillId="0" borderId="2" xfId="5" applyFont="1" applyFill="1" applyBorder="1" applyAlignment="1" applyProtection="1">
      <alignment horizontal="center" vertical="center" wrapText="1"/>
      <protection locked="0"/>
    </xf>
    <xf numFmtId="0" fontId="40" fillId="0" borderId="11" xfId="5" applyFont="1" applyBorder="1" applyAlignment="1" applyProtection="1">
      <alignment horizontal="center" vertical="center" wrapText="1"/>
      <protection locked="0"/>
    </xf>
    <xf numFmtId="0" fontId="40" fillId="0" borderId="3" xfId="5" applyFont="1" applyBorder="1" applyAlignment="1">
      <alignment horizontal="center" vertical="center" wrapText="1"/>
    </xf>
    <xf numFmtId="0" fontId="40" fillId="0" borderId="2" xfId="5" applyFont="1" applyFill="1" applyBorder="1" applyAlignment="1" applyProtection="1">
      <alignment horizontal="center" vertical="center" wrapText="1"/>
      <protection locked="0"/>
    </xf>
    <xf numFmtId="2" fontId="23" fillId="0" borderId="2" xfId="0" quotePrefix="1" applyNumberFormat="1" applyFont="1" applyBorder="1" applyAlignment="1">
      <alignment horizontal="left" vertical="center" wrapText="1" indent="2"/>
    </xf>
    <xf numFmtId="0" fontId="7" fillId="0" borderId="11" xfId="5" quotePrefix="1" applyFont="1" applyFill="1" applyBorder="1" applyAlignment="1" applyProtection="1">
      <alignment horizontal="center" vertical="center" wrapText="1"/>
      <protection locked="0"/>
    </xf>
    <xf numFmtId="0" fontId="7" fillId="0" borderId="3" xfId="5" applyFont="1" applyFill="1" applyBorder="1" applyAlignment="1" applyProtection="1">
      <alignment horizontal="center" vertical="center" wrapText="1"/>
      <protection locked="0"/>
    </xf>
    <xf numFmtId="0" fontId="7" fillId="0" borderId="11" xfId="5" applyFont="1" applyFill="1" applyBorder="1" applyAlignment="1" applyProtection="1">
      <alignment horizontal="center" vertical="center" wrapText="1"/>
      <protection locked="0"/>
    </xf>
    <xf numFmtId="0" fontId="40" fillId="0" borderId="11" xfId="5" applyFont="1" applyFill="1" applyBorder="1" applyAlignment="1" applyProtection="1">
      <alignment horizontal="center" vertical="center" wrapText="1"/>
      <protection locked="0"/>
    </xf>
    <xf numFmtId="0" fontId="40" fillId="0" borderId="3" xfId="5" applyFont="1" applyFill="1" applyBorder="1" applyAlignment="1" applyProtection="1">
      <alignment horizontal="center" vertical="center" wrapText="1"/>
      <protection locked="0"/>
    </xf>
    <xf numFmtId="0" fontId="14" fillId="3" borderId="2" xfId="7" applyFont="1" applyFill="1" applyBorder="1" applyAlignment="1">
      <alignment horizontal="center" vertical="center" wrapText="1"/>
    </xf>
    <xf numFmtId="0" fontId="14" fillId="3" borderId="2" xfId="7" quotePrefix="1" applyFont="1" applyFill="1" applyBorder="1" applyAlignment="1">
      <alignment horizontal="center" vertical="center"/>
    </xf>
    <xf numFmtId="0" fontId="26" fillId="0" borderId="14" xfId="7" applyFont="1" applyBorder="1" applyAlignment="1">
      <alignment horizontal="left" vertical="center" wrapText="1"/>
    </xf>
    <xf numFmtId="0" fontId="26" fillId="0" borderId="10" xfId="7" applyFont="1" applyBorder="1" applyAlignment="1">
      <alignment horizontal="left" vertical="center" wrapText="1"/>
    </xf>
    <xf numFmtId="0" fontId="26" fillId="0" borderId="6" xfId="7" applyFont="1" applyBorder="1" applyAlignment="1">
      <alignment horizontal="left" vertical="center" wrapText="1"/>
    </xf>
    <xf numFmtId="0" fontId="14" fillId="3" borderId="2" xfId="7" applyFont="1" applyFill="1" applyBorder="1" applyAlignment="1">
      <alignment horizontal="center" vertical="center"/>
    </xf>
    <xf numFmtId="0" fontId="14" fillId="3" borderId="2" xfId="7" quotePrefix="1" applyFont="1" applyFill="1" applyBorder="1" applyAlignment="1">
      <alignment horizontal="center" vertical="center" wrapText="1"/>
    </xf>
    <xf numFmtId="0" fontId="14" fillId="0" borderId="2" xfId="7" applyFont="1" applyBorder="1" applyAlignment="1">
      <alignment horizontal="center" vertical="center" wrapText="1"/>
    </xf>
    <xf numFmtId="0" fontId="26" fillId="0" borderId="14" xfId="7" quotePrefix="1" applyFont="1" applyBorder="1" applyAlignment="1">
      <alignment horizontal="center" vertical="center" wrapText="1"/>
    </xf>
    <xf numFmtId="0" fontId="26" fillId="0" borderId="10" xfId="7" applyFont="1" applyBorder="1" applyAlignment="1">
      <alignment horizontal="center" vertical="center" wrapText="1"/>
    </xf>
    <xf numFmtId="0" fontId="26" fillId="0" borderId="6" xfId="7" applyFont="1" applyBorder="1" applyAlignment="1">
      <alignment horizontal="center" vertical="center" wrapText="1"/>
    </xf>
    <xf numFmtId="0" fontId="26" fillId="0" borderId="17" xfId="7" quotePrefix="1" applyFont="1" applyBorder="1" applyAlignment="1">
      <alignment horizontal="center" vertical="center" wrapText="1"/>
    </xf>
    <xf numFmtId="0" fontId="48" fillId="0" borderId="9" xfId="7" applyFont="1" applyBorder="1" applyAlignment="1" applyProtection="1">
      <alignment horizontal="center" vertical="center"/>
      <protection locked="0"/>
    </xf>
    <xf numFmtId="0" fontId="48" fillId="0" borderId="0" xfId="5" applyFont="1" applyBorder="1" applyAlignment="1">
      <alignment horizontal="center" vertical="center" wrapText="1"/>
    </xf>
    <xf numFmtId="0" fontId="48" fillId="0" borderId="0" xfId="6" applyFont="1" applyBorder="1" applyAlignment="1">
      <alignment horizontal="center"/>
    </xf>
    <xf numFmtId="0" fontId="43" fillId="0" borderId="11" xfId="6" applyFont="1" applyFill="1" applyBorder="1" applyAlignment="1" applyProtection="1">
      <alignment horizontal="center" vertical="center" wrapText="1"/>
      <protection locked="0"/>
    </xf>
    <xf numFmtId="0" fontId="43" fillId="0" borderId="3" xfId="6" applyFont="1" applyFill="1" applyBorder="1" applyAlignment="1" applyProtection="1">
      <alignment horizontal="center" vertical="center" wrapText="1"/>
      <protection locked="0"/>
    </xf>
    <xf numFmtId="0" fontId="55" fillId="0" borderId="11" xfId="7" quotePrefix="1" applyFont="1" applyBorder="1" applyAlignment="1" applyProtection="1">
      <alignment horizontal="center" vertical="center" wrapText="1"/>
      <protection locked="0"/>
    </xf>
    <xf numFmtId="0" fontId="55" fillId="0" borderId="3" xfId="7" applyFont="1" applyBorder="1" applyAlignment="1" applyProtection="1">
      <alignment horizontal="center" vertical="center" wrapText="1"/>
      <protection locked="0"/>
    </xf>
    <xf numFmtId="0" fontId="43" fillId="0" borderId="11" xfId="6" quotePrefix="1" applyFont="1" applyFill="1" applyBorder="1" applyAlignment="1" applyProtection="1">
      <alignment horizontal="center" vertical="center" wrapText="1"/>
      <protection locked="0"/>
    </xf>
    <xf numFmtId="0" fontId="48" fillId="0" borderId="0" xfId="7" applyFont="1" applyBorder="1" applyAlignment="1" applyProtection="1">
      <alignment horizontal="center" vertical="center"/>
      <protection locked="0"/>
    </xf>
    <xf numFmtId="0" fontId="48" fillId="0" borderId="8" xfId="7" applyFont="1" applyBorder="1" applyAlignment="1">
      <alignment horizontal="center" vertical="center" wrapText="1"/>
    </xf>
    <xf numFmtId="0" fontId="33" fillId="0" borderId="14" xfId="7" applyFont="1" applyBorder="1" applyAlignment="1">
      <alignment horizontal="center" vertical="center" wrapText="1"/>
    </xf>
    <xf numFmtId="0" fontId="26" fillId="0" borderId="18" xfId="7" applyFont="1" applyBorder="1" applyAlignment="1">
      <alignment horizontal="center" vertical="center" wrapText="1"/>
    </xf>
    <xf numFmtId="0" fontId="26" fillId="0" borderId="19" xfId="7" applyFont="1" applyBorder="1" applyAlignment="1">
      <alignment horizontal="center" vertical="center" wrapText="1"/>
    </xf>
    <xf numFmtId="0" fontId="32" fillId="0" borderId="14" xfId="7" quotePrefix="1" applyFont="1" applyBorder="1" applyAlignment="1">
      <alignment horizontal="center" vertical="center" wrapText="1"/>
    </xf>
    <xf numFmtId="0" fontId="32" fillId="0" borderId="10" xfId="7" applyFont="1" applyBorder="1" applyAlignment="1">
      <alignment horizontal="center" vertical="center" wrapText="1"/>
    </xf>
    <xf numFmtId="0" fontId="32" fillId="0" borderId="6" xfId="7" applyFont="1" applyBorder="1" applyAlignment="1">
      <alignment horizontal="center" vertical="center" wrapText="1"/>
    </xf>
    <xf numFmtId="0" fontId="52" fillId="0" borderId="0" xfId="7" applyFont="1" applyBorder="1" applyAlignment="1" applyProtection="1">
      <alignment horizontal="center" vertical="center"/>
      <protection locked="0"/>
    </xf>
    <xf numFmtId="0" fontId="52" fillId="0" borderId="8" xfId="7" applyFont="1" applyBorder="1" applyAlignment="1" applyProtection="1">
      <alignment horizontal="center" vertical="center"/>
      <protection locked="0"/>
    </xf>
    <xf numFmtId="0" fontId="45" fillId="0" borderId="2" xfId="0" applyFont="1" applyFill="1" applyBorder="1" applyAlignment="1" applyProtection="1">
      <alignment horizontal="center" vertical="center" wrapText="1"/>
      <protection locked="0"/>
    </xf>
    <xf numFmtId="0" fontId="44" fillId="0" borderId="2" xfId="7" quotePrefix="1" applyFont="1" applyBorder="1" applyAlignment="1" applyProtection="1">
      <alignment horizontal="center" vertical="center" wrapText="1"/>
      <protection locked="0"/>
    </xf>
    <xf numFmtId="0" fontId="44" fillId="0" borderId="2" xfId="7" applyFont="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61" fillId="0" borderId="3" xfId="0" applyFont="1" applyFill="1" applyBorder="1" applyAlignment="1" applyProtection="1">
      <alignment horizontal="center" vertical="center" wrapText="1"/>
      <protection locked="0"/>
    </xf>
    <xf numFmtId="0" fontId="23" fillId="0" borderId="2" xfId="0" quotePrefix="1" applyFont="1" applyBorder="1" applyAlignment="1">
      <alignment horizontal="center" vertical="center" wrapText="1"/>
    </xf>
    <xf numFmtId="0" fontId="40" fillId="0" borderId="2" xfId="0" applyFont="1" applyBorder="1" applyAlignment="1">
      <alignment horizontal="center" vertical="center" wrapText="1"/>
    </xf>
    <xf numFmtId="0" fontId="45" fillId="0" borderId="2" xfId="0" quotePrefix="1" applyFont="1" applyFill="1" applyBorder="1" applyAlignment="1" applyProtection="1">
      <alignment horizontal="center" vertical="center" wrapText="1"/>
      <protection locked="0"/>
    </xf>
    <xf numFmtId="0" fontId="40" fillId="0" borderId="2" xfId="0" quotePrefix="1" applyFont="1" applyFill="1" applyBorder="1" applyAlignment="1" applyProtection="1">
      <alignment horizontal="center" vertical="center" wrapText="1"/>
      <protection locked="0"/>
    </xf>
    <xf numFmtId="0" fontId="5" fillId="0" borderId="0" xfId="10" applyFont="1" applyAlignment="1">
      <alignment horizontal="center"/>
    </xf>
    <xf numFmtId="0" fontId="6" fillId="0" borderId="0" xfId="10" applyAlignment="1">
      <alignment horizontal="center"/>
    </xf>
    <xf numFmtId="0" fontId="6" fillId="0" borderId="7" xfId="10" applyBorder="1" applyAlignment="1">
      <alignment horizontal="center"/>
    </xf>
    <xf numFmtId="0" fontId="6" fillId="0" borderId="12" xfId="10" applyBorder="1" applyAlignment="1">
      <alignment horizontal="center"/>
    </xf>
    <xf numFmtId="0" fontId="6" fillId="0" borderId="13" xfId="10" applyBorder="1" applyAlignment="1">
      <alignment horizontal="center"/>
    </xf>
    <xf numFmtId="0" fontId="6" fillId="0" borderId="17" xfId="10" applyBorder="1" applyAlignment="1">
      <alignment horizontal="center"/>
    </xf>
    <xf numFmtId="0" fontId="6" fillId="0" borderId="18" xfId="10" applyBorder="1" applyAlignment="1">
      <alignment horizontal="center"/>
    </xf>
    <xf numFmtId="0" fontId="64" fillId="0" borderId="0" xfId="10" applyFont="1" applyAlignment="1">
      <alignment horizontal="center"/>
    </xf>
    <xf numFmtId="0" fontId="6" fillId="0" borderId="0" xfId="10" applyAlignment="1">
      <alignment horizontal="center" vertical="center"/>
    </xf>
    <xf numFmtId="0" fontId="6" fillId="0" borderId="7" xfId="10" applyBorder="1" applyAlignment="1">
      <alignment horizontal="center" wrapText="1"/>
    </xf>
    <xf numFmtId="0" fontId="6" fillId="0" borderId="12" xfId="10" applyBorder="1" applyAlignment="1">
      <alignment horizontal="center" wrapText="1"/>
    </xf>
    <xf numFmtId="0" fontId="6" fillId="0" borderId="13" xfId="10" applyBorder="1" applyAlignment="1">
      <alignment horizontal="center" wrapText="1"/>
    </xf>
    <xf numFmtId="0" fontId="6" fillId="0" borderId="7" xfId="10" applyBorder="1" applyAlignment="1">
      <alignment horizontal="center" vertical="center" wrapText="1"/>
    </xf>
    <xf numFmtId="0" fontId="6" fillId="0" borderId="12" xfId="10" applyBorder="1" applyAlignment="1">
      <alignment horizontal="center" vertical="center" wrapText="1"/>
    </xf>
    <xf numFmtId="0" fontId="6" fillId="0" borderId="13" xfId="10" applyBorder="1" applyAlignment="1">
      <alignment horizontal="center" vertical="center" wrapText="1"/>
    </xf>
    <xf numFmtId="0" fontId="6" fillId="0" borderId="7" xfId="10" applyBorder="1" applyAlignment="1">
      <alignment horizontal="center" vertical="center"/>
    </xf>
    <xf numFmtId="0" fontId="6" fillId="0" borderId="12" xfId="10" applyBorder="1" applyAlignment="1">
      <alignment horizontal="center" vertical="center"/>
    </xf>
    <xf numFmtId="0" fontId="6" fillId="0" borderId="13" xfId="10" applyBorder="1" applyAlignment="1">
      <alignment horizontal="center" vertical="center"/>
    </xf>
    <xf numFmtId="0" fontId="67" fillId="0" borderId="0" xfId="10" applyFont="1" applyAlignment="1">
      <alignment horizontal="center" vertical="center" wrapText="1"/>
    </xf>
    <xf numFmtId="0" fontId="4" fillId="0" borderId="2" xfId="10" applyFont="1" applyBorder="1" applyAlignment="1">
      <alignment horizontal="center" vertical="center"/>
    </xf>
    <xf numFmtId="0" fontId="6" fillId="0" borderId="2" xfId="10" applyBorder="1" applyAlignment="1">
      <alignment horizontal="center" vertical="center"/>
    </xf>
    <xf numFmtId="0" fontId="6" fillId="0" borderId="2" xfId="10" applyBorder="1" applyAlignment="1">
      <alignment horizontal="center" vertical="center" wrapText="1"/>
    </xf>
  </cellXfs>
  <cellStyles count="13">
    <cellStyle name="Euro" xfId="1"/>
    <cellStyle name="Millares" xfId="2" builtinId="3"/>
    <cellStyle name="Neutral" xfId="3" builtinId="28" customBuiltin="1"/>
    <cellStyle name="Normal" xfId="0" builtinId="0"/>
    <cellStyle name="Normal 2" xfId="10"/>
    <cellStyle name="Normal 3" xfId="4"/>
    <cellStyle name="Normal 3 2" xfId="5"/>
    <cellStyle name="Normal 6" xfId="6"/>
    <cellStyle name="Normal_POA AguaPotablecompleto2" xfId="7"/>
    <cellStyle name="Porcentaje" xfId="12" builtinId="5"/>
    <cellStyle name="Porcentaje 2" xfId="8"/>
    <cellStyle name="Porcentaje 3" xfId="11"/>
    <cellStyle name="Total" xfId="9"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xdr:col>
      <xdr:colOff>1657350</xdr:colOff>
      <xdr:row>6</xdr:row>
      <xdr:rowOff>333375</xdr:rowOff>
    </xdr:to>
    <xdr:grpSp>
      <xdr:nvGrpSpPr>
        <xdr:cNvPr id="20493" name="Group 2"/>
        <xdr:cNvGrpSpPr>
          <a:grpSpLocks/>
        </xdr:cNvGrpSpPr>
      </xdr:nvGrpSpPr>
      <xdr:grpSpPr bwMode="auto">
        <a:xfrm>
          <a:off x="47625" y="38100"/>
          <a:ext cx="2320925" cy="1831975"/>
          <a:chOff x="0" y="0"/>
          <a:chExt cx="1330" cy="989"/>
        </a:xfrm>
      </xdr:grpSpPr>
      <xdr:pic>
        <xdr:nvPicPr>
          <xdr:cNvPr id="20495" name="Imagen 8" descr="SECRETARIA DEL AYUNTAMIENTO"/>
          <xdr:cNvPicPr>
            <a:picLocks noChangeAspect="1" noChangeArrowheads="1"/>
          </xdr:cNvPicPr>
        </xdr:nvPicPr>
        <xdr:blipFill>
          <a:blip xmlns:r="http://schemas.openxmlformats.org/officeDocument/2006/relationships" r:embed="rId1">
            <a:clrChange>
              <a:clrFrom>
                <a:srgbClr val="FDFEF7"/>
              </a:clrFrom>
              <a:clrTo>
                <a:srgbClr val="FDFEF7">
                  <a:alpha val="0"/>
                </a:srgbClr>
              </a:clrTo>
            </a:clrChange>
            <a:extLst>
              <a:ext uri="{28A0092B-C50C-407E-A947-70E740481C1C}">
                <a14:useLocalDpi xmlns:a14="http://schemas.microsoft.com/office/drawing/2010/main" val="0"/>
              </a:ext>
            </a:extLst>
          </a:blip>
          <a:srcRect l="20708" r="26707" b="35747"/>
          <a:stretch>
            <a:fillRect/>
          </a:stretch>
        </xdr:blipFill>
        <xdr:spPr bwMode="auto">
          <a:xfrm>
            <a:off x="285" y="0"/>
            <a:ext cx="679" cy="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0" y="609"/>
            <a:ext cx="1330" cy="380"/>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ctr" upright="1"/>
          <a:lstStyle/>
          <a:p>
            <a:pPr algn="ctr">
              <a:spcAft>
                <a:spcPts val="0"/>
              </a:spcAft>
            </a:pPr>
            <a:r>
              <a:rPr lang="es-MX" sz="800" b="1">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H. XXVI AYUNTAMIENTO CONSTITUCIONAL DEL NAYAR; NAYARIT.</a:t>
            </a: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800" b="1">
                <a:solidFill>
                  <a:srgbClr val="000000"/>
                </a:solidFill>
                <a:effectLst/>
                <a:latin typeface="Arial" panose="020B0604020202020204" pitchFamily="34" charset="0"/>
                <a:ea typeface="Times New Roman" panose="02020603050405020304" pitchFamily="18" charset="0"/>
              </a:rPr>
              <a:t>DIRECCIÓN DE CONTRALORIA Y         DESARROLLO ADMINISTRATIVO</a:t>
            </a: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600" b="1">
                <a:solidFill>
                  <a:srgbClr val="000000"/>
                </a:solidFill>
                <a:effectLst/>
                <a:latin typeface="Arial" panose="020B0604020202020204" pitchFamily="34"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grpSp>
    <xdr:clientData/>
  </xdr:twoCellAnchor>
  <xdr:twoCellAnchor editAs="oneCell">
    <xdr:from>
      <xdr:col>14</xdr:col>
      <xdr:colOff>228600</xdr:colOff>
      <xdr:row>0</xdr:row>
      <xdr:rowOff>215900</xdr:rowOff>
    </xdr:from>
    <xdr:to>
      <xdr:col>18</xdr:col>
      <xdr:colOff>1574800</xdr:colOff>
      <xdr:row>6</xdr:row>
      <xdr:rowOff>65056</xdr:rowOff>
    </xdr:to>
    <xdr:pic>
      <xdr:nvPicPr>
        <xdr:cNvPr id="3" name="Imagen 2"/>
        <xdr:cNvPicPr>
          <a:picLocks noChangeAspect="1"/>
        </xdr:cNvPicPr>
      </xdr:nvPicPr>
      <xdr:blipFill>
        <a:blip xmlns:r="http://schemas.openxmlformats.org/officeDocument/2006/relationships" r:embed="rId2"/>
        <a:stretch>
          <a:fillRect/>
        </a:stretch>
      </xdr:blipFill>
      <xdr:spPr>
        <a:xfrm>
          <a:off x="12103100" y="215900"/>
          <a:ext cx="2870200" cy="13858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0</xdr:row>
      <xdr:rowOff>0</xdr:rowOff>
    </xdr:from>
    <xdr:to>
      <xdr:col>1</xdr:col>
      <xdr:colOff>2000250</xdr:colOff>
      <xdr:row>5</xdr:row>
      <xdr:rowOff>295275</xdr:rowOff>
    </xdr:to>
    <xdr:grpSp>
      <xdr:nvGrpSpPr>
        <xdr:cNvPr id="18445" name="Group 2"/>
        <xdr:cNvGrpSpPr>
          <a:grpSpLocks/>
        </xdr:cNvGrpSpPr>
      </xdr:nvGrpSpPr>
      <xdr:grpSpPr bwMode="auto">
        <a:xfrm>
          <a:off x="758825" y="0"/>
          <a:ext cx="1952625" cy="1565275"/>
          <a:chOff x="0" y="0"/>
          <a:chExt cx="1330" cy="989"/>
        </a:xfrm>
      </xdr:grpSpPr>
      <xdr:pic>
        <xdr:nvPicPr>
          <xdr:cNvPr id="18447" name="Imagen 8" descr="SECRETARIA DEL AYUNTAMIENTO"/>
          <xdr:cNvPicPr>
            <a:picLocks noChangeAspect="1" noChangeArrowheads="1"/>
          </xdr:cNvPicPr>
        </xdr:nvPicPr>
        <xdr:blipFill>
          <a:blip xmlns:r="http://schemas.openxmlformats.org/officeDocument/2006/relationships" r:embed="rId1">
            <a:clrChange>
              <a:clrFrom>
                <a:srgbClr val="FDFEF7"/>
              </a:clrFrom>
              <a:clrTo>
                <a:srgbClr val="FDFEF7">
                  <a:alpha val="0"/>
                </a:srgbClr>
              </a:clrTo>
            </a:clrChange>
            <a:extLst>
              <a:ext uri="{28A0092B-C50C-407E-A947-70E740481C1C}">
                <a14:useLocalDpi xmlns:a14="http://schemas.microsoft.com/office/drawing/2010/main" val="0"/>
              </a:ext>
            </a:extLst>
          </a:blip>
          <a:srcRect l="20708" r="26707" b="35747"/>
          <a:stretch>
            <a:fillRect/>
          </a:stretch>
        </xdr:blipFill>
        <xdr:spPr bwMode="auto">
          <a:xfrm>
            <a:off x="301" y="0"/>
            <a:ext cx="679" cy="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0" y="610"/>
            <a:ext cx="1330" cy="379"/>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ctr" upright="1"/>
          <a:lstStyle/>
          <a:p>
            <a:pPr algn="ctr">
              <a:spcAft>
                <a:spcPts val="0"/>
              </a:spcAft>
            </a:pPr>
            <a:r>
              <a:rPr lang="es-MX" sz="800" b="1">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H. XXVI AYUNTAMIENTO CONSTITUCIONAL DEL NAYAR; NAYARIT.</a:t>
            </a: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800" b="1">
                <a:solidFill>
                  <a:srgbClr val="000000"/>
                </a:solidFill>
                <a:effectLst/>
                <a:latin typeface="Arial" panose="020B0604020202020204" pitchFamily="34" charset="0"/>
                <a:ea typeface="Times New Roman" panose="02020603050405020304" pitchFamily="18" charset="0"/>
              </a:rPr>
              <a:t>DIRECCIÓN DE CONTRALORIA Y         DESARROLLO ADMINISTRATIVO</a:t>
            </a: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600" b="1">
                <a:solidFill>
                  <a:srgbClr val="000000"/>
                </a:solidFill>
                <a:effectLst/>
                <a:latin typeface="Arial" panose="020B0604020202020204" pitchFamily="34"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grpSp>
    <xdr:clientData/>
  </xdr:twoCellAnchor>
  <xdr:twoCellAnchor editAs="oneCell">
    <xdr:from>
      <xdr:col>13</xdr:col>
      <xdr:colOff>228600</xdr:colOff>
      <xdr:row>0</xdr:row>
      <xdr:rowOff>203200</xdr:rowOff>
    </xdr:from>
    <xdr:to>
      <xdr:col>18</xdr:col>
      <xdr:colOff>1066557</xdr:colOff>
      <xdr:row>5</xdr:row>
      <xdr:rowOff>231761</xdr:rowOff>
    </xdr:to>
    <xdr:pic>
      <xdr:nvPicPr>
        <xdr:cNvPr id="2" name="Imagen 1"/>
        <xdr:cNvPicPr>
          <a:picLocks noChangeAspect="1"/>
        </xdr:cNvPicPr>
      </xdr:nvPicPr>
      <xdr:blipFill>
        <a:blip xmlns:r="http://schemas.openxmlformats.org/officeDocument/2006/relationships" r:embed="rId2"/>
        <a:stretch>
          <a:fillRect/>
        </a:stretch>
      </xdr:blipFill>
      <xdr:spPr>
        <a:xfrm>
          <a:off x="13106400" y="203200"/>
          <a:ext cx="3060457" cy="12985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0</xdr:row>
      <xdr:rowOff>0</xdr:rowOff>
    </xdr:from>
    <xdr:to>
      <xdr:col>1</xdr:col>
      <xdr:colOff>2486025</xdr:colOff>
      <xdr:row>6</xdr:row>
      <xdr:rowOff>361950</xdr:rowOff>
    </xdr:to>
    <xdr:grpSp>
      <xdr:nvGrpSpPr>
        <xdr:cNvPr id="2" name="Group 2"/>
        <xdr:cNvGrpSpPr>
          <a:grpSpLocks/>
        </xdr:cNvGrpSpPr>
      </xdr:nvGrpSpPr>
      <xdr:grpSpPr bwMode="auto">
        <a:xfrm>
          <a:off x="863600" y="0"/>
          <a:ext cx="2333625" cy="1898650"/>
          <a:chOff x="-14" y="-41"/>
          <a:chExt cx="1330" cy="1024"/>
        </a:xfrm>
      </xdr:grpSpPr>
      <xdr:pic>
        <xdr:nvPicPr>
          <xdr:cNvPr id="3" name="Imagen 8" descr="SECRETARIA DEL AYUNTAMIENTO"/>
          <xdr:cNvPicPr>
            <a:picLocks noChangeAspect="1" noChangeArrowheads="1"/>
          </xdr:cNvPicPr>
        </xdr:nvPicPr>
        <xdr:blipFill>
          <a:blip xmlns:r="http://schemas.openxmlformats.org/officeDocument/2006/relationships" r:embed="rId1">
            <a:clrChange>
              <a:clrFrom>
                <a:srgbClr val="FDFEF7"/>
              </a:clrFrom>
              <a:clrTo>
                <a:srgbClr val="FDFEF7">
                  <a:alpha val="0"/>
                </a:srgbClr>
              </a:clrTo>
            </a:clrChange>
            <a:extLst>
              <a:ext uri="{28A0092B-C50C-407E-A947-70E740481C1C}">
                <a14:useLocalDpi xmlns:a14="http://schemas.microsoft.com/office/drawing/2010/main" val="0"/>
              </a:ext>
            </a:extLst>
          </a:blip>
          <a:srcRect l="20708" r="26707" b="35747"/>
          <a:stretch>
            <a:fillRect/>
          </a:stretch>
        </xdr:blipFill>
        <xdr:spPr bwMode="auto">
          <a:xfrm>
            <a:off x="373" y="-41"/>
            <a:ext cx="679" cy="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 xmlns:a16="http://schemas.microsoft.com/office/drawing/2014/main" id="{61109512-9FB3-4F67-B530-5CE3169AAFC1}"/>
              </a:ext>
            </a:extLst>
          </xdr:cNvPr>
          <xdr:cNvSpPr txBox="1">
            <a:spLocks noChangeArrowheads="1"/>
          </xdr:cNvSpPr>
        </xdr:nvSpPr>
        <xdr:spPr bwMode="auto">
          <a:xfrm>
            <a:off x="-14" y="604"/>
            <a:ext cx="1330" cy="379"/>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ctr" upright="1"/>
          <a:lstStyle/>
          <a:p>
            <a:pPr algn="ctr">
              <a:spcAft>
                <a:spcPts val="0"/>
              </a:spcAft>
            </a:pPr>
            <a:r>
              <a:rPr lang="es-MX" sz="800" b="1">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H. XXVI AYUNTAMIENTO CONSTITUCIONAL DEL NAYAR; NAYARIT.</a:t>
            </a: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800" b="1">
                <a:solidFill>
                  <a:srgbClr val="000000"/>
                </a:solidFill>
                <a:effectLst/>
                <a:latin typeface="Arial" panose="020B0604020202020204" pitchFamily="34" charset="0"/>
                <a:ea typeface="Times New Roman" panose="02020603050405020304" pitchFamily="18" charset="0"/>
              </a:rPr>
              <a:t>DIRECCIÓN DE CONTRALORIA Y         DESARROLLO ADMINISTRATIVO</a:t>
            </a: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600" b="1">
                <a:solidFill>
                  <a:srgbClr val="000000"/>
                </a:solidFill>
                <a:effectLst/>
                <a:latin typeface="Arial" panose="020B0604020202020204" pitchFamily="34"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grpSp>
    <xdr:clientData/>
  </xdr:twoCellAnchor>
  <xdr:twoCellAnchor editAs="oneCell">
    <xdr:from>
      <xdr:col>12</xdr:col>
      <xdr:colOff>254000</xdr:colOff>
      <xdr:row>0</xdr:row>
      <xdr:rowOff>215900</xdr:rowOff>
    </xdr:from>
    <xdr:to>
      <xdr:col>18</xdr:col>
      <xdr:colOff>1410116</xdr:colOff>
      <xdr:row>6</xdr:row>
      <xdr:rowOff>139700</xdr:rowOff>
    </xdr:to>
    <xdr:pic>
      <xdr:nvPicPr>
        <xdr:cNvPr id="6" name="Imagen 5"/>
        <xdr:cNvPicPr>
          <a:picLocks noChangeAspect="1"/>
        </xdr:cNvPicPr>
      </xdr:nvPicPr>
      <xdr:blipFill>
        <a:blip xmlns:r="http://schemas.openxmlformats.org/officeDocument/2006/relationships" r:embed="rId2"/>
        <a:stretch>
          <a:fillRect/>
        </a:stretch>
      </xdr:blipFill>
      <xdr:spPr>
        <a:xfrm>
          <a:off x="11620500" y="215900"/>
          <a:ext cx="3442116" cy="1460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10744</xdr:colOff>
      <xdr:row>0</xdr:row>
      <xdr:rowOff>114300</xdr:rowOff>
    </xdr:from>
    <xdr:to>
      <xdr:col>19</xdr:col>
      <xdr:colOff>56463</xdr:colOff>
      <xdr:row>5</xdr:row>
      <xdr:rowOff>107582</xdr:rowOff>
    </xdr:to>
    <xdr:sp macro="" textlink="">
      <xdr:nvSpPr>
        <xdr:cNvPr id="4" name="Menos 8">
          <a:extLst>
            <a:ext uri="{FF2B5EF4-FFF2-40B4-BE49-F238E27FC236}">
              <a16:creationId xmlns="" xmlns:a16="http://schemas.microsoft.com/office/drawing/2014/main" id="{4AC841E1-E57F-4EB9-89A7-47F751FED365}"/>
            </a:ext>
          </a:extLst>
        </xdr:cNvPr>
        <xdr:cNvSpPr/>
      </xdr:nvSpPr>
      <xdr:spPr>
        <a:xfrm rot="16200000">
          <a:off x="12905238" y="564331"/>
          <a:ext cx="945782" cy="45719"/>
        </a:xfrm>
        <a:prstGeom prst="mathMinus">
          <a:avLst/>
        </a:prstGeom>
        <a:solidFill>
          <a:schemeClr val="accent1">
            <a:lumMod val="7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clientData/>
  </xdr:twoCellAnchor>
  <xdr:twoCellAnchor editAs="oneCell">
    <xdr:from>
      <xdr:col>16</xdr:col>
      <xdr:colOff>1303697</xdr:colOff>
      <xdr:row>0</xdr:row>
      <xdr:rowOff>10907</xdr:rowOff>
    </xdr:from>
    <xdr:to>
      <xdr:col>21</xdr:col>
      <xdr:colOff>656918</xdr:colOff>
      <xdr:row>5</xdr:row>
      <xdr:rowOff>238521</xdr:rowOff>
    </xdr:to>
    <xdr:pic>
      <xdr:nvPicPr>
        <xdr:cNvPr id="8" name="Imagen 7"/>
        <xdr:cNvPicPr>
          <a:picLocks noChangeAspect="1"/>
        </xdr:cNvPicPr>
      </xdr:nvPicPr>
      <xdr:blipFill>
        <a:blip xmlns:r="http://schemas.openxmlformats.org/officeDocument/2006/relationships" r:embed="rId1"/>
        <a:stretch>
          <a:fillRect/>
        </a:stretch>
      </xdr:blipFill>
      <xdr:spPr>
        <a:xfrm>
          <a:off x="12825874" y="10907"/>
          <a:ext cx="2978867" cy="1149388"/>
        </a:xfrm>
        <a:prstGeom prst="rect">
          <a:avLst/>
        </a:prstGeom>
      </xdr:spPr>
    </xdr:pic>
    <xdr:clientData/>
  </xdr:twoCellAnchor>
  <xdr:twoCellAnchor editAs="oneCell">
    <xdr:from>
      <xdr:col>0</xdr:col>
      <xdr:colOff>243040</xdr:colOff>
      <xdr:row>0</xdr:row>
      <xdr:rowOff>164704</xdr:rowOff>
    </xdr:from>
    <xdr:to>
      <xdr:col>1</xdr:col>
      <xdr:colOff>1426599</xdr:colOff>
      <xdr:row>6</xdr:row>
      <xdr:rowOff>54281</xdr:rowOff>
    </xdr:to>
    <xdr:pic>
      <xdr:nvPicPr>
        <xdr:cNvPr id="2" name="Imagen 1"/>
        <xdr:cNvPicPr>
          <a:picLocks noChangeAspect="1"/>
        </xdr:cNvPicPr>
      </xdr:nvPicPr>
      <xdr:blipFill>
        <a:blip xmlns:r="http://schemas.openxmlformats.org/officeDocument/2006/relationships" r:embed="rId2"/>
        <a:stretch>
          <a:fillRect/>
        </a:stretch>
      </xdr:blipFill>
      <xdr:spPr>
        <a:xfrm>
          <a:off x="243040" y="164704"/>
          <a:ext cx="1997793" cy="119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297657</xdr:colOff>
      <xdr:row>0</xdr:row>
      <xdr:rowOff>95250</xdr:rowOff>
    </xdr:from>
    <xdr:to>
      <xdr:col>18</xdr:col>
      <xdr:colOff>1097434</xdr:colOff>
      <xdr:row>5</xdr:row>
      <xdr:rowOff>318445</xdr:rowOff>
    </xdr:to>
    <xdr:pic>
      <xdr:nvPicPr>
        <xdr:cNvPr id="2" name="Imagen 1"/>
        <xdr:cNvPicPr>
          <a:picLocks noChangeAspect="1"/>
        </xdr:cNvPicPr>
      </xdr:nvPicPr>
      <xdr:blipFill>
        <a:blip xmlns:r="http://schemas.openxmlformats.org/officeDocument/2006/relationships" r:embed="rId1"/>
        <a:stretch>
          <a:fillRect/>
        </a:stretch>
      </xdr:blipFill>
      <xdr:spPr>
        <a:xfrm>
          <a:off x="11644313" y="95250"/>
          <a:ext cx="2871465" cy="13900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285750</xdr:colOff>
      <xdr:row>0</xdr:row>
      <xdr:rowOff>161925</xdr:rowOff>
    </xdr:from>
    <xdr:to>
      <xdr:col>1</xdr:col>
      <xdr:colOff>2609850</xdr:colOff>
      <xdr:row>8</xdr:row>
      <xdr:rowOff>0</xdr:rowOff>
    </xdr:to>
    <xdr:grpSp>
      <xdr:nvGrpSpPr>
        <xdr:cNvPr id="21514" name="Group 2"/>
        <xdr:cNvGrpSpPr>
          <a:grpSpLocks/>
        </xdr:cNvGrpSpPr>
      </xdr:nvGrpSpPr>
      <xdr:grpSpPr bwMode="auto">
        <a:xfrm>
          <a:off x="1263650" y="161925"/>
          <a:ext cx="2324100" cy="1362075"/>
          <a:chOff x="0" y="0"/>
          <a:chExt cx="1330" cy="989"/>
        </a:xfrm>
      </xdr:grpSpPr>
      <xdr:pic>
        <xdr:nvPicPr>
          <xdr:cNvPr id="21515" name="Imagen 8" descr="SECRETARIA DEL AYUNTAMIENTO"/>
          <xdr:cNvPicPr>
            <a:picLocks noChangeAspect="1" noChangeArrowheads="1"/>
          </xdr:cNvPicPr>
        </xdr:nvPicPr>
        <xdr:blipFill>
          <a:blip xmlns:r="http://schemas.openxmlformats.org/officeDocument/2006/relationships" r:embed="rId1">
            <a:clrChange>
              <a:clrFrom>
                <a:srgbClr val="FDFEF7"/>
              </a:clrFrom>
              <a:clrTo>
                <a:srgbClr val="FDFEF7">
                  <a:alpha val="0"/>
                </a:srgbClr>
              </a:clrTo>
            </a:clrChange>
            <a:extLst>
              <a:ext uri="{28A0092B-C50C-407E-A947-70E740481C1C}">
                <a14:useLocalDpi xmlns:a14="http://schemas.microsoft.com/office/drawing/2010/main" val="0"/>
              </a:ext>
            </a:extLst>
          </a:blip>
          <a:srcRect l="20708" r="26707" b="35747"/>
          <a:stretch>
            <a:fillRect/>
          </a:stretch>
        </xdr:blipFill>
        <xdr:spPr bwMode="auto">
          <a:xfrm>
            <a:off x="285" y="0"/>
            <a:ext cx="679" cy="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a:extLst/>
          </xdr:cNvPr>
          <xdr:cNvSpPr txBox="1">
            <a:spLocks noChangeArrowheads="1"/>
          </xdr:cNvSpPr>
        </xdr:nvSpPr>
        <xdr:spPr bwMode="auto">
          <a:xfrm>
            <a:off x="0" y="609"/>
            <a:ext cx="1330" cy="380"/>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ctr" upright="1"/>
          <a:lstStyle/>
          <a:p>
            <a:pPr algn="ctr">
              <a:lnSpc>
                <a:spcPts val="800"/>
              </a:lnSpc>
              <a:spcAft>
                <a:spcPts val="0"/>
              </a:spcAft>
            </a:pPr>
            <a:r>
              <a:rPr lang="es-MX" sz="800" b="1">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H. XXVI AYUNTAMIENTO CONSTITUCIONAL DEL NAYAR; NAYARIT.</a:t>
            </a:r>
            <a:endParaRPr lang="en-US" sz="1600">
              <a:effectLst/>
              <a:latin typeface="Times New Roman" panose="02020603050405020304" pitchFamily="18" charset="0"/>
              <a:ea typeface="Times New Roman" panose="02020603050405020304" pitchFamily="18" charset="0"/>
            </a:endParaRPr>
          </a:p>
          <a:p>
            <a:pPr algn="ctr">
              <a:lnSpc>
                <a:spcPts val="600"/>
              </a:lnSpc>
              <a:spcAft>
                <a:spcPts val="0"/>
              </a:spcAft>
            </a:pPr>
            <a:r>
              <a:rPr lang="es-MX" sz="800" b="1">
                <a:solidFill>
                  <a:srgbClr val="000000"/>
                </a:solidFill>
                <a:effectLst/>
                <a:latin typeface="Arial" panose="020B0604020202020204" pitchFamily="34" charset="0"/>
                <a:ea typeface="Times New Roman" panose="02020603050405020304" pitchFamily="18" charset="0"/>
              </a:rPr>
              <a:t>DIRECCIÓN DE CONTRALORIA Y         DESARROLLO ADMINISTRATIVO</a:t>
            </a: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600" b="1">
                <a:solidFill>
                  <a:srgbClr val="000000"/>
                </a:solidFill>
                <a:effectLst/>
                <a:latin typeface="Arial" panose="020B0604020202020204" pitchFamily="34"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grpSp>
    <xdr:clientData/>
  </xdr:twoCellAnchor>
  <xdr:twoCellAnchor editAs="oneCell">
    <xdr:from>
      <xdr:col>13</xdr:col>
      <xdr:colOff>558800</xdr:colOff>
      <xdr:row>1</xdr:row>
      <xdr:rowOff>50800</xdr:rowOff>
    </xdr:from>
    <xdr:to>
      <xdr:col>19</xdr:col>
      <xdr:colOff>177800</xdr:colOff>
      <xdr:row>8</xdr:row>
      <xdr:rowOff>107308</xdr:rowOff>
    </xdr:to>
    <xdr:pic>
      <xdr:nvPicPr>
        <xdr:cNvPr id="2" name="Imagen 1"/>
        <xdr:cNvPicPr>
          <a:picLocks noChangeAspect="1"/>
        </xdr:cNvPicPr>
      </xdr:nvPicPr>
      <xdr:blipFill>
        <a:blip xmlns:r="http://schemas.openxmlformats.org/officeDocument/2006/relationships" r:embed="rId2"/>
        <a:stretch>
          <a:fillRect/>
        </a:stretch>
      </xdr:blipFill>
      <xdr:spPr>
        <a:xfrm>
          <a:off x="14732000" y="241300"/>
          <a:ext cx="3124200" cy="13900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466725</xdr:colOff>
      <xdr:row>0</xdr:row>
      <xdr:rowOff>0</xdr:rowOff>
    </xdr:from>
    <xdr:to>
      <xdr:col>1</xdr:col>
      <xdr:colOff>2381250</xdr:colOff>
      <xdr:row>5</xdr:row>
      <xdr:rowOff>9525</xdr:rowOff>
    </xdr:to>
    <xdr:grpSp>
      <xdr:nvGrpSpPr>
        <xdr:cNvPr id="4" name="Group 2"/>
        <xdr:cNvGrpSpPr>
          <a:grpSpLocks/>
        </xdr:cNvGrpSpPr>
      </xdr:nvGrpSpPr>
      <xdr:grpSpPr bwMode="auto">
        <a:xfrm>
          <a:off x="1177925" y="0"/>
          <a:ext cx="1914525" cy="1470025"/>
          <a:chOff x="242" y="0"/>
          <a:chExt cx="1351" cy="1071"/>
        </a:xfrm>
      </xdr:grpSpPr>
      <xdr:pic>
        <xdr:nvPicPr>
          <xdr:cNvPr id="5" name="Imagen 8" descr="SECRETARIA DEL AYUNTAMIENTO"/>
          <xdr:cNvPicPr>
            <a:picLocks noChangeAspect="1" noChangeArrowheads="1"/>
          </xdr:cNvPicPr>
        </xdr:nvPicPr>
        <xdr:blipFill>
          <a:blip xmlns:r="http://schemas.openxmlformats.org/officeDocument/2006/relationships" r:embed="rId1">
            <a:clrChange>
              <a:clrFrom>
                <a:srgbClr val="FDFEF7"/>
              </a:clrFrom>
              <a:clrTo>
                <a:srgbClr val="FDFEF7">
                  <a:alpha val="0"/>
                </a:srgbClr>
              </a:clrTo>
            </a:clrChange>
            <a:extLst>
              <a:ext uri="{28A0092B-C50C-407E-A947-70E740481C1C}">
                <a14:useLocalDpi xmlns:a14="http://schemas.microsoft.com/office/drawing/2010/main" val="0"/>
              </a:ext>
            </a:extLst>
          </a:blip>
          <a:srcRect l="20708" r="26707" b="35747"/>
          <a:stretch>
            <a:fillRect/>
          </a:stretch>
        </xdr:blipFill>
        <xdr:spPr bwMode="auto">
          <a:xfrm>
            <a:off x="656" y="0"/>
            <a:ext cx="568" cy="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Text Box 3"/>
          <xdr:cNvSpPr txBox="1">
            <a:spLocks noChangeArrowheads="1"/>
          </xdr:cNvSpPr>
        </xdr:nvSpPr>
        <xdr:spPr bwMode="auto">
          <a:xfrm>
            <a:off x="242" y="890"/>
            <a:ext cx="1351" cy="181"/>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ctr" upright="1"/>
          <a:lstStyle/>
          <a:p>
            <a:pPr algn="ctr"/>
            <a:r>
              <a:rPr lang="es-MX" sz="1000" b="1">
                <a:effectLst/>
                <a:latin typeface="+mn-lt"/>
                <a:ea typeface="+mn-ea"/>
                <a:cs typeface="+mn-cs"/>
              </a:rPr>
              <a:t>H. XXVI AYUNTAMIENTO CONSTITUCIONAL DEL NAYAR; NAYARIT.</a:t>
            </a:r>
            <a:endParaRPr lang="es-MX" sz="1000">
              <a:effectLst/>
            </a:endParaRPr>
          </a:p>
          <a:p>
            <a:pPr algn="ctr"/>
            <a:r>
              <a:rPr lang="es-MX" sz="1000" b="1">
                <a:effectLst/>
                <a:latin typeface="+mn-lt"/>
                <a:ea typeface="+mn-ea"/>
                <a:cs typeface="+mn-cs"/>
              </a:rPr>
              <a:t>DIRECCIÓN DE CONTRALORIA Y         DESARROLLO ADMINISTRATIVO</a:t>
            </a:r>
            <a:endParaRPr lang="es-MX" sz="1000">
              <a:effectLst/>
            </a:endParaRPr>
          </a:p>
          <a:p>
            <a:pPr algn="ctr">
              <a:lnSpc>
                <a:spcPts val="1500"/>
              </a:lnSpc>
              <a:spcAft>
                <a:spcPts val="0"/>
              </a:spcAft>
            </a:pP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600" b="1">
                <a:solidFill>
                  <a:srgbClr val="000000"/>
                </a:solidFill>
                <a:effectLst/>
                <a:latin typeface="Arial" panose="020B0604020202020204" pitchFamily="34"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grpSp>
    <xdr:clientData/>
  </xdr:twoCellAnchor>
  <xdr:twoCellAnchor editAs="oneCell">
    <xdr:from>
      <xdr:col>14</xdr:col>
      <xdr:colOff>381000</xdr:colOff>
      <xdr:row>0</xdr:row>
      <xdr:rowOff>152400</xdr:rowOff>
    </xdr:from>
    <xdr:to>
      <xdr:col>18</xdr:col>
      <xdr:colOff>1724423</xdr:colOff>
      <xdr:row>5</xdr:row>
      <xdr:rowOff>81908</xdr:rowOff>
    </xdr:to>
    <xdr:pic>
      <xdr:nvPicPr>
        <xdr:cNvPr id="7" name="Imagen 6"/>
        <xdr:cNvPicPr>
          <a:picLocks noChangeAspect="1"/>
        </xdr:cNvPicPr>
      </xdr:nvPicPr>
      <xdr:blipFill>
        <a:blip xmlns:r="http://schemas.openxmlformats.org/officeDocument/2006/relationships" r:embed="rId2"/>
        <a:stretch>
          <a:fillRect/>
        </a:stretch>
      </xdr:blipFill>
      <xdr:spPr>
        <a:xfrm>
          <a:off x="12268200" y="152400"/>
          <a:ext cx="3121423" cy="13900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317500</xdr:colOff>
      <xdr:row>0</xdr:row>
      <xdr:rowOff>88900</xdr:rowOff>
    </xdr:from>
    <xdr:to>
      <xdr:col>18</xdr:col>
      <xdr:colOff>1282700</xdr:colOff>
      <xdr:row>5</xdr:row>
      <xdr:rowOff>208908</xdr:rowOff>
    </xdr:to>
    <xdr:pic>
      <xdr:nvPicPr>
        <xdr:cNvPr id="2" name="Imagen 1"/>
        <xdr:cNvPicPr>
          <a:picLocks noChangeAspect="1"/>
        </xdr:cNvPicPr>
      </xdr:nvPicPr>
      <xdr:blipFill>
        <a:blip xmlns:r="http://schemas.openxmlformats.org/officeDocument/2006/relationships" r:embed="rId1"/>
        <a:stretch>
          <a:fillRect/>
        </a:stretch>
      </xdr:blipFill>
      <xdr:spPr>
        <a:xfrm>
          <a:off x="13144500" y="88900"/>
          <a:ext cx="3302000" cy="1390008"/>
        </a:xfrm>
        <a:prstGeom prst="rect">
          <a:avLst/>
        </a:prstGeom>
      </xdr:spPr>
    </xdr:pic>
    <xdr:clientData/>
  </xdr:twoCellAnchor>
  <xdr:twoCellAnchor editAs="oneCell">
    <xdr:from>
      <xdr:col>1</xdr:col>
      <xdr:colOff>1</xdr:colOff>
      <xdr:row>0</xdr:row>
      <xdr:rowOff>0</xdr:rowOff>
    </xdr:from>
    <xdr:to>
      <xdr:col>1</xdr:col>
      <xdr:colOff>1968501</xdr:colOff>
      <xdr:row>5</xdr:row>
      <xdr:rowOff>285167</xdr:rowOff>
    </xdr:to>
    <xdr:pic>
      <xdr:nvPicPr>
        <xdr:cNvPr id="3" name="Imagen 2"/>
        <xdr:cNvPicPr>
          <a:picLocks noChangeAspect="1"/>
        </xdr:cNvPicPr>
      </xdr:nvPicPr>
      <xdr:blipFill>
        <a:blip xmlns:r="http://schemas.openxmlformats.org/officeDocument/2006/relationships" r:embed="rId2"/>
        <a:stretch>
          <a:fillRect/>
        </a:stretch>
      </xdr:blipFill>
      <xdr:spPr>
        <a:xfrm>
          <a:off x="609601" y="0"/>
          <a:ext cx="1968500" cy="15551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0</xdr:row>
      <xdr:rowOff>38100</xdr:rowOff>
    </xdr:from>
    <xdr:to>
      <xdr:col>1</xdr:col>
      <xdr:colOff>2924175</xdr:colOff>
      <xdr:row>4</xdr:row>
      <xdr:rowOff>323850</xdr:rowOff>
    </xdr:to>
    <xdr:pic>
      <xdr:nvPicPr>
        <xdr:cNvPr id="3"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35" b="50877"/>
        <a:stretch>
          <a:fillRect/>
        </a:stretch>
      </xdr:blipFill>
      <xdr:spPr bwMode="auto">
        <a:xfrm>
          <a:off x="762000" y="38100"/>
          <a:ext cx="28765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457200</xdr:colOff>
      <xdr:row>0</xdr:row>
      <xdr:rowOff>12700</xdr:rowOff>
    </xdr:from>
    <xdr:to>
      <xdr:col>18</xdr:col>
      <xdr:colOff>1968500</xdr:colOff>
      <xdr:row>5</xdr:row>
      <xdr:rowOff>132708</xdr:rowOff>
    </xdr:to>
    <xdr:pic>
      <xdr:nvPicPr>
        <xdr:cNvPr id="4" name="Imagen 3"/>
        <xdr:cNvPicPr>
          <a:picLocks noChangeAspect="1"/>
        </xdr:cNvPicPr>
      </xdr:nvPicPr>
      <xdr:blipFill>
        <a:blip xmlns:r="http://schemas.openxmlformats.org/officeDocument/2006/relationships" r:embed="rId2"/>
        <a:stretch>
          <a:fillRect/>
        </a:stretch>
      </xdr:blipFill>
      <xdr:spPr>
        <a:xfrm>
          <a:off x="14008100" y="12700"/>
          <a:ext cx="3263900" cy="13900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466725</xdr:colOff>
      <xdr:row>0</xdr:row>
      <xdr:rowOff>0</xdr:rowOff>
    </xdr:from>
    <xdr:to>
      <xdr:col>1</xdr:col>
      <xdr:colOff>2381250</xdr:colOff>
      <xdr:row>5</xdr:row>
      <xdr:rowOff>9525</xdr:rowOff>
    </xdr:to>
    <xdr:grpSp>
      <xdr:nvGrpSpPr>
        <xdr:cNvPr id="17426" name="Group 2"/>
        <xdr:cNvGrpSpPr>
          <a:grpSpLocks/>
        </xdr:cNvGrpSpPr>
      </xdr:nvGrpSpPr>
      <xdr:grpSpPr bwMode="auto">
        <a:xfrm>
          <a:off x="1177925" y="0"/>
          <a:ext cx="1914525" cy="1470025"/>
          <a:chOff x="242" y="0"/>
          <a:chExt cx="1351" cy="1071"/>
        </a:xfrm>
      </xdr:grpSpPr>
      <xdr:pic>
        <xdr:nvPicPr>
          <xdr:cNvPr id="17427" name="Imagen 8" descr="SECRETARIA DEL AYUNTAMIENTO"/>
          <xdr:cNvPicPr>
            <a:picLocks noChangeAspect="1" noChangeArrowheads="1"/>
          </xdr:cNvPicPr>
        </xdr:nvPicPr>
        <xdr:blipFill>
          <a:blip xmlns:r="http://schemas.openxmlformats.org/officeDocument/2006/relationships" r:embed="rId1">
            <a:clrChange>
              <a:clrFrom>
                <a:srgbClr val="FDFEF7"/>
              </a:clrFrom>
              <a:clrTo>
                <a:srgbClr val="FDFEF7">
                  <a:alpha val="0"/>
                </a:srgbClr>
              </a:clrTo>
            </a:clrChange>
            <a:extLst>
              <a:ext uri="{28A0092B-C50C-407E-A947-70E740481C1C}">
                <a14:useLocalDpi xmlns:a14="http://schemas.microsoft.com/office/drawing/2010/main" val="0"/>
              </a:ext>
            </a:extLst>
          </a:blip>
          <a:srcRect l="20708" r="26707" b="35747"/>
          <a:stretch>
            <a:fillRect/>
          </a:stretch>
        </xdr:blipFill>
        <xdr:spPr bwMode="auto">
          <a:xfrm>
            <a:off x="656" y="0"/>
            <a:ext cx="568" cy="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Text Box 3"/>
          <xdr:cNvSpPr txBox="1">
            <a:spLocks noChangeArrowheads="1"/>
          </xdr:cNvSpPr>
        </xdr:nvSpPr>
        <xdr:spPr bwMode="auto">
          <a:xfrm>
            <a:off x="242" y="890"/>
            <a:ext cx="1351" cy="181"/>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ctr" upright="1"/>
          <a:lstStyle/>
          <a:p>
            <a:pPr algn="ctr"/>
            <a:r>
              <a:rPr lang="es-MX" sz="1000" b="1">
                <a:effectLst/>
                <a:latin typeface="+mn-lt"/>
                <a:ea typeface="+mn-ea"/>
                <a:cs typeface="+mn-cs"/>
              </a:rPr>
              <a:t>H. XXVI AYUNTAMIENTO CONSTITUCIONAL DEL NAYAR; NAYARIT.</a:t>
            </a:r>
            <a:endParaRPr lang="es-MX" sz="1000">
              <a:effectLst/>
            </a:endParaRPr>
          </a:p>
          <a:p>
            <a:pPr algn="ctr"/>
            <a:r>
              <a:rPr lang="es-MX" sz="1000" b="1">
                <a:effectLst/>
                <a:latin typeface="+mn-lt"/>
                <a:ea typeface="+mn-ea"/>
                <a:cs typeface="+mn-cs"/>
              </a:rPr>
              <a:t>DIRECCIÓN DE CONTRALORIA Y         DESARROLLO ADMINISTRATIVO</a:t>
            </a:r>
            <a:endParaRPr lang="es-MX" sz="1000">
              <a:effectLst/>
            </a:endParaRPr>
          </a:p>
          <a:p>
            <a:pPr algn="ctr">
              <a:lnSpc>
                <a:spcPts val="1500"/>
              </a:lnSpc>
              <a:spcAft>
                <a:spcPts val="0"/>
              </a:spcAft>
            </a:pP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600" b="1">
                <a:solidFill>
                  <a:srgbClr val="000000"/>
                </a:solidFill>
                <a:effectLst/>
                <a:latin typeface="Arial" panose="020B0604020202020204" pitchFamily="34"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grpSp>
    <xdr:clientData/>
  </xdr:twoCellAnchor>
  <xdr:twoCellAnchor editAs="oneCell">
    <xdr:from>
      <xdr:col>13</xdr:col>
      <xdr:colOff>203200</xdr:colOff>
      <xdr:row>0</xdr:row>
      <xdr:rowOff>101600</xdr:rowOff>
    </xdr:from>
    <xdr:to>
      <xdr:col>18</xdr:col>
      <xdr:colOff>1242343</xdr:colOff>
      <xdr:row>5</xdr:row>
      <xdr:rowOff>31108</xdr:rowOff>
    </xdr:to>
    <xdr:pic>
      <xdr:nvPicPr>
        <xdr:cNvPr id="2" name="Imagen 1"/>
        <xdr:cNvPicPr>
          <a:picLocks noChangeAspect="1"/>
        </xdr:cNvPicPr>
      </xdr:nvPicPr>
      <xdr:blipFill>
        <a:blip xmlns:r="http://schemas.openxmlformats.org/officeDocument/2006/relationships" r:embed="rId2"/>
        <a:stretch>
          <a:fillRect/>
        </a:stretch>
      </xdr:blipFill>
      <xdr:spPr>
        <a:xfrm>
          <a:off x="13487400" y="101600"/>
          <a:ext cx="3261643" cy="13900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xdr:col>
      <xdr:colOff>1657350</xdr:colOff>
      <xdr:row>6</xdr:row>
      <xdr:rowOff>333375</xdr:rowOff>
    </xdr:to>
    <xdr:grpSp>
      <xdr:nvGrpSpPr>
        <xdr:cNvPr id="19469" name="Group 2"/>
        <xdr:cNvGrpSpPr>
          <a:grpSpLocks/>
        </xdr:cNvGrpSpPr>
      </xdr:nvGrpSpPr>
      <xdr:grpSpPr bwMode="auto">
        <a:xfrm>
          <a:off x="47625" y="38100"/>
          <a:ext cx="2326901" cy="1819275"/>
          <a:chOff x="0" y="0"/>
          <a:chExt cx="1330" cy="989"/>
        </a:xfrm>
      </xdr:grpSpPr>
      <xdr:pic>
        <xdr:nvPicPr>
          <xdr:cNvPr id="19471" name="Imagen 8" descr="SECRETARIA DEL AYUNTAMIENTO"/>
          <xdr:cNvPicPr>
            <a:picLocks noChangeAspect="1" noChangeArrowheads="1"/>
          </xdr:cNvPicPr>
        </xdr:nvPicPr>
        <xdr:blipFill>
          <a:blip xmlns:r="http://schemas.openxmlformats.org/officeDocument/2006/relationships" r:embed="rId1">
            <a:clrChange>
              <a:clrFrom>
                <a:srgbClr val="FDFEF7"/>
              </a:clrFrom>
              <a:clrTo>
                <a:srgbClr val="FDFEF7">
                  <a:alpha val="0"/>
                </a:srgbClr>
              </a:clrTo>
            </a:clrChange>
            <a:extLst>
              <a:ext uri="{28A0092B-C50C-407E-A947-70E740481C1C}">
                <a14:useLocalDpi xmlns:a14="http://schemas.microsoft.com/office/drawing/2010/main" val="0"/>
              </a:ext>
            </a:extLst>
          </a:blip>
          <a:srcRect l="20708" r="26707" b="35747"/>
          <a:stretch>
            <a:fillRect/>
          </a:stretch>
        </xdr:blipFill>
        <xdr:spPr bwMode="auto">
          <a:xfrm>
            <a:off x="285" y="0"/>
            <a:ext cx="679" cy="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0" y="609"/>
            <a:ext cx="1330" cy="380"/>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ctr" upright="1"/>
          <a:lstStyle/>
          <a:p>
            <a:pPr algn="ctr">
              <a:spcAft>
                <a:spcPts val="0"/>
              </a:spcAft>
            </a:pPr>
            <a:r>
              <a:rPr lang="es-MX" sz="800" b="1">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H. XXVI AYUNTAMIENTO CONSTITUCIONAL DEL NAYAR; NAYARIT.</a:t>
            </a: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800" b="1">
                <a:solidFill>
                  <a:srgbClr val="000000"/>
                </a:solidFill>
                <a:effectLst/>
                <a:latin typeface="Arial" panose="020B0604020202020204" pitchFamily="34" charset="0"/>
                <a:ea typeface="Times New Roman" panose="02020603050405020304" pitchFamily="18" charset="0"/>
              </a:rPr>
              <a:t>DIRECCIÓN DE CONTRALORIA Y         DESARROLLO ADMINISTRATIVO</a:t>
            </a: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600" b="1">
                <a:solidFill>
                  <a:srgbClr val="000000"/>
                </a:solidFill>
                <a:effectLst/>
                <a:latin typeface="Arial" panose="020B0604020202020204" pitchFamily="34"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grpSp>
    <xdr:clientData/>
  </xdr:twoCellAnchor>
  <xdr:twoCellAnchor editAs="oneCell">
    <xdr:from>
      <xdr:col>14</xdr:col>
      <xdr:colOff>168088</xdr:colOff>
      <xdr:row>0</xdr:row>
      <xdr:rowOff>224118</xdr:rowOff>
    </xdr:from>
    <xdr:to>
      <xdr:col>18</xdr:col>
      <xdr:colOff>1905731</xdr:colOff>
      <xdr:row>6</xdr:row>
      <xdr:rowOff>90126</xdr:rowOff>
    </xdr:to>
    <xdr:pic>
      <xdr:nvPicPr>
        <xdr:cNvPr id="2" name="Imagen 1"/>
        <xdr:cNvPicPr>
          <a:picLocks noChangeAspect="1"/>
        </xdr:cNvPicPr>
      </xdr:nvPicPr>
      <xdr:blipFill>
        <a:blip xmlns:r="http://schemas.openxmlformats.org/officeDocument/2006/relationships" r:embed="rId2"/>
        <a:stretch>
          <a:fillRect/>
        </a:stretch>
      </xdr:blipFill>
      <xdr:spPr>
        <a:xfrm>
          <a:off x="13222941" y="224118"/>
          <a:ext cx="3261643" cy="13900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xdr:col>
      <xdr:colOff>1657350</xdr:colOff>
      <xdr:row>6</xdr:row>
      <xdr:rowOff>333375</xdr:rowOff>
    </xdr:to>
    <xdr:grpSp>
      <xdr:nvGrpSpPr>
        <xdr:cNvPr id="23557" name="Group 2"/>
        <xdr:cNvGrpSpPr>
          <a:grpSpLocks/>
        </xdr:cNvGrpSpPr>
      </xdr:nvGrpSpPr>
      <xdr:grpSpPr bwMode="auto">
        <a:xfrm>
          <a:off x="47625" y="38100"/>
          <a:ext cx="2266950" cy="1809750"/>
          <a:chOff x="0" y="0"/>
          <a:chExt cx="1330" cy="989"/>
        </a:xfrm>
      </xdr:grpSpPr>
      <xdr:pic>
        <xdr:nvPicPr>
          <xdr:cNvPr id="23559" name="Imagen 8" descr="SECRETARIA DEL AYUNTAMIENTO"/>
          <xdr:cNvPicPr>
            <a:picLocks noChangeAspect="1" noChangeArrowheads="1"/>
          </xdr:cNvPicPr>
        </xdr:nvPicPr>
        <xdr:blipFill>
          <a:blip xmlns:r="http://schemas.openxmlformats.org/officeDocument/2006/relationships" r:embed="rId1">
            <a:clrChange>
              <a:clrFrom>
                <a:srgbClr val="FDFEF7"/>
              </a:clrFrom>
              <a:clrTo>
                <a:srgbClr val="FDFEF7">
                  <a:alpha val="0"/>
                </a:srgbClr>
              </a:clrTo>
            </a:clrChange>
            <a:extLst>
              <a:ext uri="{28A0092B-C50C-407E-A947-70E740481C1C}">
                <a14:useLocalDpi xmlns:a14="http://schemas.microsoft.com/office/drawing/2010/main" val="0"/>
              </a:ext>
            </a:extLst>
          </a:blip>
          <a:srcRect l="20708" r="26707" b="35747"/>
          <a:stretch>
            <a:fillRect/>
          </a:stretch>
        </xdr:blipFill>
        <xdr:spPr bwMode="auto">
          <a:xfrm>
            <a:off x="285" y="0"/>
            <a:ext cx="679" cy="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xdr:cNvPr>
          <xdr:cNvSpPr txBox="1">
            <a:spLocks noChangeArrowheads="1"/>
          </xdr:cNvSpPr>
        </xdr:nvSpPr>
        <xdr:spPr bwMode="auto">
          <a:xfrm>
            <a:off x="0" y="609"/>
            <a:ext cx="1330" cy="380"/>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ctr" upright="1"/>
          <a:lstStyle/>
          <a:p>
            <a:pPr algn="ctr">
              <a:spcAft>
                <a:spcPts val="0"/>
              </a:spcAft>
            </a:pPr>
            <a:r>
              <a:rPr lang="es-MX" sz="800" b="1">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H. XXVI AYUNTAMIENTO CONSTITUCIONAL DEL NAYAR; NAYARIT.</a:t>
            </a: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800" b="1">
                <a:solidFill>
                  <a:srgbClr val="000000"/>
                </a:solidFill>
                <a:effectLst/>
                <a:latin typeface="Arial" panose="020B0604020202020204" pitchFamily="34" charset="0"/>
                <a:ea typeface="Times New Roman" panose="02020603050405020304" pitchFamily="18" charset="0"/>
              </a:rPr>
              <a:t>DIRECCIÓN DE CONTRALORIA Y         DESARROLLO ADMINISTRATIVO</a:t>
            </a:r>
            <a:endParaRPr lang="en-US" sz="1600">
              <a:effectLst/>
              <a:latin typeface="Times New Roman" panose="02020603050405020304" pitchFamily="18" charset="0"/>
              <a:ea typeface="Times New Roman" panose="02020603050405020304" pitchFamily="18" charset="0"/>
            </a:endParaRPr>
          </a:p>
          <a:p>
            <a:pPr algn="ctr">
              <a:spcAft>
                <a:spcPts val="0"/>
              </a:spcAft>
            </a:pPr>
            <a:r>
              <a:rPr lang="es-MX" sz="600" b="1">
                <a:solidFill>
                  <a:srgbClr val="000000"/>
                </a:solidFill>
                <a:effectLst/>
                <a:latin typeface="Arial" panose="020B0604020202020204" pitchFamily="34"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grpSp>
    <xdr:clientData/>
  </xdr:twoCellAnchor>
  <xdr:twoCellAnchor editAs="oneCell">
    <xdr:from>
      <xdr:col>10</xdr:col>
      <xdr:colOff>28575</xdr:colOff>
      <xdr:row>0</xdr:row>
      <xdr:rowOff>247650</xdr:rowOff>
    </xdr:from>
    <xdr:to>
      <xdr:col>18</xdr:col>
      <xdr:colOff>495300</xdr:colOff>
      <xdr:row>6</xdr:row>
      <xdr:rowOff>36194</xdr:rowOff>
    </xdr:to>
    <xdr:pic>
      <xdr:nvPicPr>
        <xdr:cNvPr id="2" name="Imagen 1"/>
        <xdr:cNvPicPr>
          <a:picLocks noChangeAspect="1"/>
        </xdr:cNvPicPr>
      </xdr:nvPicPr>
      <xdr:blipFill>
        <a:blip xmlns:r="http://schemas.openxmlformats.org/officeDocument/2006/relationships" r:embed="rId2"/>
        <a:stretch>
          <a:fillRect/>
        </a:stretch>
      </xdr:blipFill>
      <xdr:spPr>
        <a:xfrm>
          <a:off x="9877425" y="247650"/>
          <a:ext cx="3057525" cy="13030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topLeftCell="A22" zoomScale="75" zoomScaleNormal="75" workbookViewId="0">
      <selection activeCell="C43" sqref="C43"/>
    </sheetView>
  </sheetViews>
  <sheetFormatPr baseColWidth="10" defaultColWidth="12.42578125" defaultRowHeight="12"/>
  <cols>
    <col min="1" max="1" width="10.7109375" style="2" customWidth="1"/>
    <col min="2" max="2" width="41.5703125" style="2" customWidth="1"/>
    <col min="3" max="3" width="45" style="2" customWidth="1"/>
    <col min="4" max="4" width="18.140625" style="2" customWidth="1"/>
    <col min="5" max="5" width="14" style="2" customWidth="1"/>
    <col min="6" max="6" width="3" style="2" customWidth="1"/>
    <col min="7" max="18" width="5.7109375" style="2" customWidth="1"/>
    <col min="19" max="19" width="50" style="2" customWidth="1"/>
    <col min="20" max="16384" width="12.42578125" style="2"/>
  </cols>
  <sheetData>
    <row r="1" spans="1:20" ht="21">
      <c r="A1" s="349" t="s">
        <v>265</v>
      </c>
      <c r="B1" s="350"/>
      <c r="C1" s="350"/>
      <c r="D1" s="350"/>
      <c r="E1" s="350"/>
      <c r="F1" s="350"/>
      <c r="G1" s="350"/>
      <c r="H1" s="350"/>
      <c r="I1" s="350"/>
      <c r="J1" s="350"/>
      <c r="K1" s="350"/>
      <c r="L1" s="350"/>
      <c r="M1" s="350"/>
      <c r="N1" s="350"/>
      <c r="O1" s="350"/>
      <c r="P1" s="350"/>
      <c r="Q1" s="350"/>
      <c r="R1" s="350"/>
      <c r="S1" s="350"/>
    </row>
    <row r="2" spans="1:20" ht="21">
      <c r="A2" s="349" t="s">
        <v>95</v>
      </c>
      <c r="B2" s="350"/>
      <c r="C2" s="350"/>
      <c r="D2" s="350"/>
      <c r="E2" s="350"/>
      <c r="F2" s="350"/>
      <c r="G2" s="350"/>
      <c r="H2" s="350"/>
      <c r="I2" s="350"/>
      <c r="J2" s="350"/>
      <c r="K2" s="350"/>
      <c r="L2" s="350"/>
      <c r="M2" s="350"/>
      <c r="N2" s="350"/>
      <c r="O2" s="350"/>
      <c r="P2" s="350"/>
      <c r="Q2" s="350"/>
      <c r="R2" s="350"/>
      <c r="S2" s="350"/>
    </row>
    <row r="3" spans="1:20" ht="17.100000000000001" customHeight="1">
      <c r="A3" s="351" t="s">
        <v>48</v>
      </c>
      <c r="B3" s="351"/>
      <c r="C3" s="351"/>
      <c r="D3" s="351"/>
      <c r="E3" s="351"/>
      <c r="F3" s="351"/>
      <c r="G3" s="351"/>
      <c r="H3" s="351"/>
      <c r="I3" s="351"/>
      <c r="J3" s="351"/>
      <c r="K3" s="351"/>
      <c r="L3" s="351"/>
      <c r="M3" s="351"/>
      <c r="N3" s="351"/>
      <c r="O3" s="351"/>
      <c r="P3" s="351"/>
      <c r="Q3" s="351"/>
      <c r="R3" s="351"/>
      <c r="S3" s="351"/>
    </row>
    <row r="4" spans="1:20" ht="17.100000000000001" customHeight="1">
      <c r="A4" s="5"/>
      <c r="B4" s="5"/>
      <c r="C4" s="5"/>
      <c r="D4" s="5"/>
      <c r="E4" s="5"/>
      <c r="F4" s="5"/>
      <c r="G4" s="5"/>
      <c r="H4" s="5"/>
      <c r="I4" s="5"/>
      <c r="J4" s="5"/>
      <c r="K4" s="5"/>
      <c r="L4" s="5"/>
      <c r="M4" s="5"/>
      <c r="N4" s="5"/>
      <c r="O4" s="5"/>
      <c r="P4" s="5"/>
      <c r="Q4" s="5"/>
      <c r="R4" s="5"/>
      <c r="S4" s="5"/>
    </row>
    <row r="5" spans="1:20" ht="17.100000000000001" customHeight="1" thickBot="1">
      <c r="A5" s="5"/>
      <c r="B5" s="5"/>
      <c r="C5" s="5"/>
      <c r="D5" s="5"/>
      <c r="E5" s="5"/>
      <c r="F5" s="5"/>
      <c r="G5" s="5"/>
      <c r="H5" s="5"/>
      <c r="I5" s="5"/>
      <c r="J5" s="18"/>
      <c r="K5" s="18"/>
      <c r="L5" s="18"/>
      <c r="M5" s="18"/>
      <c r="N5" s="18"/>
      <c r="O5" s="21"/>
      <c r="P5" s="20"/>
      <c r="Q5" s="20"/>
      <c r="R5" s="20"/>
      <c r="S5" s="17"/>
    </row>
    <row r="6" spans="1:20" ht="27.75" customHeight="1" thickBot="1">
      <c r="A6" s="5"/>
      <c r="B6" s="5"/>
      <c r="C6" s="56" t="s">
        <v>22</v>
      </c>
      <c r="D6" s="25">
        <v>44476</v>
      </c>
      <c r="E6" s="5"/>
      <c r="F6" s="5"/>
      <c r="G6" s="5"/>
      <c r="H6" s="5"/>
      <c r="I6" s="6"/>
      <c r="J6" s="18"/>
      <c r="K6" s="18"/>
      <c r="L6" s="18"/>
      <c r="M6" s="18"/>
      <c r="N6" s="18"/>
      <c r="O6" s="21"/>
      <c r="P6" s="21"/>
      <c r="Q6" s="21"/>
      <c r="R6" s="21"/>
    </row>
    <row r="7" spans="1:20" ht="57.75" customHeight="1" thickBot="1">
      <c r="A7" s="7"/>
      <c r="B7" s="5"/>
      <c r="C7" s="5"/>
      <c r="D7" s="5"/>
      <c r="E7" s="5"/>
      <c r="F7" s="5"/>
      <c r="G7" s="5"/>
      <c r="H7" s="5"/>
      <c r="I7" s="5"/>
      <c r="L7" s="14"/>
    </row>
    <row r="8" spans="1:20" ht="31.5" customHeight="1" thickBot="1">
      <c r="A8" s="5"/>
      <c r="B8" s="57" t="s">
        <v>49</v>
      </c>
      <c r="C8" s="352" t="s">
        <v>96</v>
      </c>
      <c r="D8" s="353"/>
      <c r="E8" s="353"/>
      <c r="F8" s="353"/>
      <c r="G8" s="353"/>
      <c r="H8" s="353"/>
      <c r="I8" s="354"/>
      <c r="M8" s="348" t="s">
        <v>31</v>
      </c>
      <c r="N8" s="331"/>
      <c r="O8" s="331"/>
      <c r="P8" s="331"/>
      <c r="Q8" s="331"/>
      <c r="R8" s="332"/>
      <c r="S8" s="33" t="s">
        <v>36</v>
      </c>
      <c r="T8" s="103"/>
    </row>
    <row r="9" spans="1:20" ht="35.25" customHeight="1" thickBot="1">
      <c r="A9" s="5"/>
      <c r="B9" s="57" t="s">
        <v>35</v>
      </c>
      <c r="C9" s="347" t="s">
        <v>97</v>
      </c>
      <c r="D9" s="331"/>
      <c r="E9" s="331"/>
      <c r="F9" s="331"/>
      <c r="G9" s="331"/>
      <c r="H9" s="331"/>
      <c r="I9" s="332"/>
      <c r="J9" s="7"/>
      <c r="L9" s="14"/>
      <c r="M9" s="348" t="s">
        <v>25</v>
      </c>
      <c r="N9" s="331"/>
      <c r="O9" s="331"/>
      <c r="P9" s="331"/>
      <c r="Q9" s="331"/>
      <c r="R9" s="332"/>
      <c r="S9" s="33" t="s">
        <v>216</v>
      </c>
    </row>
    <row r="10" spans="1:20" ht="3" customHeight="1" thickBot="1">
      <c r="A10" s="5"/>
      <c r="B10" s="35"/>
      <c r="C10" s="104"/>
      <c r="D10" s="104"/>
      <c r="E10" s="104"/>
      <c r="F10" s="104"/>
      <c r="G10" s="105"/>
      <c r="H10" s="329"/>
      <c r="I10" s="329"/>
      <c r="J10" s="329"/>
      <c r="K10" s="329"/>
      <c r="L10" s="14"/>
      <c r="M10" s="28"/>
      <c r="N10" s="28"/>
      <c r="O10" s="28"/>
      <c r="P10" s="28"/>
      <c r="Q10" s="28"/>
      <c r="R10" s="28"/>
      <c r="S10" s="29"/>
    </row>
    <row r="11" spans="1:20" s="1" customFormat="1" ht="88.5" customHeight="1" thickBot="1">
      <c r="A11" s="5"/>
      <c r="B11" s="78" t="s">
        <v>34</v>
      </c>
      <c r="C11" s="330" t="s">
        <v>98</v>
      </c>
      <c r="D11" s="331"/>
      <c r="E11" s="331"/>
      <c r="F11" s="331"/>
      <c r="G11" s="331"/>
      <c r="H11" s="331"/>
      <c r="I11" s="331"/>
      <c r="J11" s="331"/>
      <c r="K11" s="331"/>
      <c r="L11" s="331"/>
      <c r="M11" s="331"/>
      <c r="N11" s="331"/>
      <c r="O11" s="331"/>
      <c r="P11" s="331"/>
      <c r="Q11" s="331"/>
      <c r="R11" s="331"/>
      <c r="S11" s="332"/>
    </row>
    <row r="12" spans="1:20" s="1" customFormat="1" ht="8.1" customHeight="1">
      <c r="A12" s="5"/>
      <c r="B12" s="11"/>
      <c r="C12" s="5"/>
      <c r="D12" s="5"/>
      <c r="E12" s="5"/>
      <c r="F12" s="5"/>
      <c r="G12" s="5"/>
      <c r="H12" s="5"/>
      <c r="I12" s="5"/>
      <c r="J12" s="5"/>
      <c r="K12" s="5"/>
      <c r="L12" s="5"/>
      <c r="M12" s="7"/>
      <c r="N12" s="7"/>
      <c r="O12" s="7"/>
      <c r="P12" s="7"/>
      <c r="Q12" s="7"/>
      <c r="R12" s="7"/>
      <c r="S12" s="7"/>
    </row>
    <row r="13" spans="1:20" s="1" customFormat="1" ht="18" customHeight="1">
      <c r="A13" s="32" t="s">
        <v>32</v>
      </c>
      <c r="B13" s="333" t="s">
        <v>0</v>
      </c>
      <c r="C13" s="327" t="s">
        <v>188</v>
      </c>
      <c r="D13" s="327" t="s">
        <v>1</v>
      </c>
      <c r="E13" s="327" t="s">
        <v>2</v>
      </c>
      <c r="F13" s="339" t="s">
        <v>3</v>
      </c>
      <c r="G13" s="340"/>
      <c r="H13" s="340"/>
      <c r="I13" s="340"/>
      <c r="J13" s="340"/>
      <c r="K13" s="340"/>
      <c r="L13" s="340"/>
      <c r="M13" s="340"/>
      <c r="N13" s="340"/>
      <c r="O13" s="340"/>
      <c r="P13" s="340"/>
      <c r="Q13" s="340"/>
      <c r="R13" s="340"/>
      <c r="S13" s="341" t="s">
        <v>30</v>
      </c>
    </row>
    <row r="14" spans="1:20" ht="23.1" customHeight="1">
      <c r="A14" s="327" t="s">
        <v>33</v>
      </c>
      <c r="B14" s="334"/>
      <c r="C14" s="336"/>
      <c r="D14" s="337"/>
      <c r="E14" s="337"/>
      <c r="F14" s="8"/>
      <c r="G14" s="344" t="s">
        <v>4</v>
      </c>
      <c r="H14" s="345"/>
      <c r="I14" s="346"/>
      <c r="J14" s="344" t="s">
        <v>5</v>
      </c>
      <c r="K14" s="345"/>
      <c r="L14" s="346"/>
      <c r="M14" s="344" t="s">
        <v>6</v>
      </c>
      <c r="N14" s="345"/>
      <c r="O14" s="346"/>
      <c r="P14" s="344" t="s">
        <v>7</v>
      </c>
      <c r="Q14" s="345"/>
      <c r="R14" s="345"/>
      <c r="S14" s="342"/>
    </row>
    <row r="15" spans="1:20" ht="23.1" customHeight="1">
      <c r="A15" s="328"/>
      <c r="B15" s="335"/>
      <c r="C15" s="328"/>
      <c r="D15" s="338"/>
      <c r="E15" s="338"/>
      <c r="F15" s="9"/>
      <c r="G15" s="3" t="s">
        <v>9</v>
      </c>
      <c r="H15" s="3" t="s">
        <v>10</v>
      </c>
      <c r="I15" s="3" t="s">
        <v>11</v>
      </c>
      <c r="J15" s="3" t="s">
        <v>12</v>
      </c>
      <c r="K15" s="3" t="s">
        <v>13</v>
      </c>
      <c r="L15" s="3" t="s">
        <v>14</v>
      </c>
      <c r="M15" s="3" t="s">
        <v>15</v>
      </c>
      <c r="N15" s="3" t="s">
        <v>16</v>
      </c>
      <c r="O15" s="3" t="s">
        <v>17</v>
      </c>
      <c r="P15" s="3" t="s">
        <v>18</v>
      </c>
      <c r="Q15" s="3" t="s">
        <v>19</v>
      </c>
      <c r="R15" s="34" t="s">
        <v>8</v>
      </c>
      <c r="S15" s="343"/>
    </row>
    <row r="16" spans="1:20" ht="51" customHeight="1">
      <c r="A16" s="320">
        <v>1.1000000000000001</v>
      </c>
      <c r="B16" s="326" t="s">
        <v>99</v>
      </c>
      <c r="C16" s="324" t="s">
        <v>189</v>
      </c>
      <c r="D16" s="326" t="s">
        <v>100</v>
      </c>
      <c r="E16" s="243">
        <f>SUM(G16:R16)</f>
        <v>14.01</v>
      </c>
      <c r="F16" s="107" t="s">
        <v>20</v>
      </c>
      <c r="G16" s="108">
        <v>1</v>
      </c>
      <c r="H16" s="36">
        <v>1</v>
      </c>
      <c r="I16" s="36">
        <v>1</v>
      </c>
      <c r="J16" s="36">
        <v>1</v>
      </c>
      <c r="K16" s="36">
        <v>1</v>
      </c>
      <c r="L16" s="36">
        <v>1</v>
      </c>
      <c r="M16" s="36">
        <v>1</v>
      </c>
      <c r="N16" s="36">
        <v>1</v>
      </c>
      <c r="O16" s="111">
        <v>0.01</v>
      </c>
      <c r="P16" s="36">
        <v>2</v>
      </c>
      <c r="Q16" s="36">
        <v>2</v>
      </c>
      <c r="R16" s="36">
        <v>2</v>
      </c>
      <c r="S16" s="312"/>
    </row>
    <row r="17" spans="1:19" ht="51.75" customHeight="1">
      <c r="A17" s="321"/>
      <c r="B17" s="323"/>
      <c r="C17" s="325"/>
      <c r="D17" s="323"/>
      <c r="E17" s="106">
        <f t="shared" ref="E17:E25" si="0">SUM(G17:R17)</f>
        <v>8</v>
      </c>
      <c r="F17" s="107" t="s">
        <v>21</v>
      </c>
      <c r="G17" s="111">
        <v>1</v>
      </c>
      <c r="H17" s="111">
        <v>1</v>
      </c>
      <c r="I17" s="111">
        <v>1</v>
      </c>
      <c r="J17" s="111">
        <v>1</v>
      </c>
      <c r="K17" s="111">
        <v>1</v>
      </c>
      <c r="L17" s="111">
        <v>1</v>
      </c>
      <c r="M17" s="111">
        <v>1</v>
      </c>
      <c r="N17" s="111">
        <v>1</v>
      </c>
      <c r="O17" s="111">
        <v>0</v>
      </c>
      <c r="P17" s="111"/>
      <c r="Q17" s="111"/>
      <c r="R17" s="111"/>
      <c r="S17" s="313"/>
    </row>
    <row r="18" spans="1:19" s="79" customFormat="1" ht="54" customHeight="1">
      <c r="A18" s="320">
        <v>1.2</v>
      </c>
      <c r="B18" s="322" t="s">
        <v>169</v>
      </c>
      <c r="C18" s="324" t="s">
        <v>190</v>
      </c>
      <c r="D18" s="326" t="s">
        <v>101</v>
      </c>
      <c r="E18" s="243">
        <f t="shared" si="0"/>
        <v>14.01</v>
      </c>
      <c r="F18" s="107" t="s">
        <v>20</v>
      </c>
      <c r="G18" s="37">
        <v>1</v>
      </c>
      <c r="H18" s="37">
        <v>1</v>
      </c>
      <c r="I18" s="37">
        <v>1</v>
      </c>
      <c r="J18" s="37">
        <v>1</v>
      </c>
      <c r="K18" s="37">
        <v>1</v>
      </c>
      <c r="L18" s="37">
        <v>1</v>
      </c>
      <c r="M18" s="37">
        <v>1</v>
      </c>
      <c r="N18" s="37">
        <v>1</v>
      </c>
      <c r="O18" s="111">
        <v>0.01</v>
      </c>
      <c r="P18" s="37">
        <v>2</v>
      </c>
      <c r="Q18" s="37">
        <v>2</v>
      </c>
      <c r="R18" s="37">
        <v>2</v>
      </c>
      <c r="S18" s="111"/>
    </row>
    <row r="19" spans="1:19" s="79" customFormat="1" ht="65.25" customHeight="1">
      <c r="A19" s="321"/>
      <c r="B19" s="323"/>
      <c r="C19" s="325"/>
      <c r="D19" s="323"/>
      <c r="E19" s="106">
        <f t="shared" si="0"/>
        <v>8</v>
      </c>
      <c r="F19" s="107" t="s">
        <v>21</v>
      </c>
      <c r="G19" s="111">
        <v>1</v>
      </c>
      <c r="H19" s="111">
        <v>1</v>
      </c>
      <c r="I19" s="111">
        <v>1</v>
      </c>
      <c r="J19" s="111">
        <v>1</v>
      </c>
      <c r="K19" s="111">
        <v>1</v>
      </c>
      <c r="L19" s="111">
        <v>1</v>
      </c>
      <c r="M19" s="111">
        <v>1</v>
      </c>
      <c r="N19" s="111">
        <v>1</v>
      </c>
      <c r="O19" s="111">
        <v>0</v>
      </c>
      <c r="P19" s="111"/>
      <c r="Q19" s="111"/>
      <c r="R19" s="111"/>
      <c r="S19" s="134"/>
    </row>
    <row r="20" spans="1:19" ht="57.75" customHeight="1">
      <c r="A20" s="320">
        <v>1.3</v>
      </c>
      <c r="B20" s="322" t="s">
        <v>170</v>
      </c>
      <c r="C20" s="324" t="s">
        <v>191</v>
      </c>
      <c r="D20" s="326" t="s">
        <v>100</v>
      </c>
      <c r="E20" s="243">
        <f t="shared" si="0"/>
        <v>3.089999999999999</v>
      </c>
      <c r="F20" s="107" t="s">
        <v>20</v>
      </c>
      <c r="G20" s="111">
        <v>0.01</v>
      </c>
      <c r="H20" s="111">
        <v>0.01</v>
      </c>
      <c r="I20" s="111">
        <v>1</v>
      </c>
      <c r="J20" s="111">
        <v>0.01</v>
      </c>
      <c r="K20" s="111">
        <v>0.01</v>
      </c>
      <c r="L20" s="111">
        <v>1</v>
      </c>
      <c r="M20" s="111">
        <v>0.01</v>
      </c>
      <c r="N20" s="111">
        <v>0.01</v>
      </c>
      <c r="O20" s="111">
        <v>0.01</v>
      </c>
      <c r="P20" s="111">
        <v>0.01</v>
      </c>
      <c r="Q20" s="111">
        <v>0.01</v>
      </c>
      <c r="R20" s="111">
        <v>1</v>
      </c>
      <c r="S20" s="135"/>
    </row>
    <row r="21" spans="1:19" ht="62.25" customHeight="1">
      <c r="A21" s="321"/>
      <c r="B21" s="323"/>
      <c r="C21" s="325"/>
      <c r="D21" s="323"/>
      <c r="E21" s="243">
        <f t="shared" si="0"/>
        <v>2.02</v>
      </c>
      <c r="F21" s="113" t="s">
        <v>21</v>
      </c>
      <c r="G21" s="111">
        <v>0.01</v>
      </c>
      <c r="H21" s="111">
        <v>0.01</v>
      </c>
      <c r="I21" s="111">
        <v>1</v>
      </c>
      <c r="J21" s="111"/>
      <c r="K21" s="111"/>
      <c r="L21" s="111">
        <v>1</v>
      </c>
      <c r="M21" s="111">
        <v>0</v>
      </c>
      <c r="N21" s="111">
        <v>0</v>
      </c>
      <c r="O21" s="111">
        <v>0</v>
      </c>
      <c r="P21" s="111"/>
      <c r="Q21" s="111"/>
      <c r="R21" s="111"/>
      <c r="S21" s="134"/>
    </row>
    <row r="22" spans="1:19" ht="51.75" customHeight="1">
      <c r="A22" s="320">
        <v>1.4</v>
      </c>
      <c r="B22" s="322" t="s">
        <v>171</v>
      </c>
      <c r="C22" s="324" t="s">
        <v>192</v>
      </c>
      <c r="D22" s="326" t="s">
        <v>101</v>
      </c>
      <c r="E22" s="243">
        <f t="shared" si="0"/>
        <v>14.01</v>
      </c>
      <c r="F22" s="107" t="s">
        <v>20</v>
      </c>
      <c r="G22" s="37">
        <v>1</v>
      </c>
      <c r="H22" s="37">
        <v>1</v>
      </c>
      <c r="I22" s="37">
        <v>1</v>
      </c>
      <c r="J22" s="37">
        <v>1</v>
      </c>
      <c r="K22" s="37">
        <v>1</v>
      </c>
      <c r="L22" s="37">
        <v>1</v>
      </c>
      <c r="M22" s="37">
        <v>1</v>
      </c>
      <c r="N22" s="37">
        <v>1</v>
      </c>
      <c r="O22" s="111">
        <v>0.01</v>
      </c>
      <c r="P22" s="37">
        <v>2</v>
      </c>
      <c r="Q22" s="37">
        <v>2</v>
      </c>
      <c r="R22" s="37">
        <v>2</v>
      </c>
      <c r="S22" s="135"/>
    </row>
    <row r="23" spans="1:19" ht="46.5" customHeight="1">
      <c r="A23" s="321"/>
      <c r="B23" s="323"/>
      <c r="C23" s="325"/>
      <c r="D23" s="323"/>
      <c r="E23" s="106">
        <f t="shared" si="0"/>
        <v>8</v>
      </c>
      <c r="F23" s="107" t="s">
        <v>21</v>
      </c>
      <c r="G23" s="111">
        <v>1</v>
      </c>
      <c r="H23" s="111">
        <v>1</v>
      </c>
      <c r="I23" s="111">
        <v>1</v>
      </c>
      <c r="J23" s="111">
        <v>1</v>
      </c>
      <c r="K23" s="111">
        <v>1</v>
      </c>
      <c r="L23" s="111">
        <v>1</v>
      </c>
      <c r="M23" s="111">
        <v>1</v>
      </c>
      <c r="N23" s="111">
        <v>1</v>
      </c>
      <c r="O23" s="111">
        <v>0</v>
      </c>
      <c r="P23" s="109"/>
      <c r="Q23" s="111"/>
      <c r="R23" s="111"/>
      <c r="S23" s="134"/>
    </row>
    <row r="24" spans="1:19" ht="24.95" customHeight="1">
      <c r="A24" s="320">
        <v>1.5</v>
      </c>
      <c r="B24" s="322" t="s">
        <v>102</v>
      </c>
      <c r="C24" s="324" t="s">
        <v>193</v>
      </c>
      <c r="D24" s="326" t="s">
        <v>172</v>
      </c>
      <c r="E24" s="243">
        <f t="shared" si="0"/>
        <v>3.089999999999999</v>
      </c>
      <c r="F24" s="107" t="s">
        <v>20</v>
      </c>
      <c r="G24" s="111">
        <v>0.01</v>
      </c>
      <c r="H24" s="111">
        <v>0.01</v>
      </c>
      <c r="I24" s="111">
        <v>1</v>
      </c>
      <c r="J24" s="111">
        <v>0.01</v>
      </c>
      <c r="K24" s="111">
        <v>0.01</v>
      </c>
      <c r="L24" s="111">
        <v>1</v>
      </c>
      <c r="M24" s="111">
        <v>0.01</v>
      </c>
      <c r="N24" s="111">
        <v>0.01</v>
      </c>
      <c r="O24" s="111">
        <v>0.01</v>
      </c>
      <c r="P24" s="111">
        <v>0.01</v>
      </c>
      <c r="Q24" s="111">
        <v>0.01</v>
      </c>
      <c r="R24" s="111">
        <v>1</v>
      </c>
      <c r="S24" s="135"/>
    </row>
    <row r="25" spans="1:19" ht="24.95" customHeight="1">
      <c r="A25" s="321"/>
      <c r="B25" s="323"/>
      <c r="C25" s="325"/>
      <c r="D25" s="323"/>
      <c r="E25" s="243">
        <f t="shared" si="0"/>
        <v>3.02</v>
      </c>
      <c r="F25" s="113" t="s">
        <v>21</v>
      </c>
      <c r="G25" s="111">
        <v>0.01</v>
      </c>
      <c r="H25" s="111">
        <v>0.01</v>
      </c>
      <c r="I25" s="111">
        <v>1</v>
      </c>
      <c r="J25" s="111">
        <v>1</v>
      </c>
      <c r="K25" s="111">
        <v>0</v>
      </c>
      <c r="L25" s="111">
        <v>1</v>
      </c>
      <c r="M25" s="111">
        <v>0</v>
      </c>
      <c r="N25" s="111">
        <v>0</v>
      </c>
      <c r="O25" s="111">
        <v>0</v>
      </c>
      <c r="P25" s="111"/>
      <c r="Q25" s="111"/>
      <c r="R25" s="111"/>
      <c r="S25" s="136"/>
    </row>
    <row r="26" spans="1:19" ht="12.75" customHeight="1"/>
    <row r="27" spans="1:19" ht="12.75">
      <c r="B27" s="114"/>
      <c r="C27" s="114"/>
      <c r="G27" s="10"/>
      <c r="H27" s="10"/>
      <c r="I27" s="10"/>
      <c r="J27" s="10"/>
      <c r="K27" s="10"/>
      <c r="L27" s="10"/>
    </row>
    <row r="28" spans="1:19">
      <c r="B28" s="22" t="s">
        <v>70</v>
      </c>
      <c r="C28" s="10"/>
      <c r="E28" s="319" t="s">
        <v>94</v>
      </c>
      <c r="F28" s="319"/>
      <c r="G28" s="319"/>
      <c r="H28" s="319"/>
      <c r="I28" s="319"/>
      <c r="J28" s="137"/>
      <c r="K28" s="137"/>
      <c r="L28" s="137"/>
      <c r="S28" s="26" t="s">
        <v>27</v>
      </c>
    </row>
    <row r="29" spans="1:19" ht="12.75" customHeight="1">
      <c r="B29" s="10"/>
      <c r="C29" s="10"/>
      <c r="D29" s="10"/>
      <c r="E29" s="10"/>
      <c r="F29" s="10"/>
      <c r="G29" s="10"/>
      <c r="J29" s="4"/>
    </row>
    <row r="30" spans="1:19" ht="12.75" customHeight="1">
      <c r="B30" s="138"/>
      <c r="C30" s="10"/>
      <c r="D30" s="10"/>
      <c r="E30" s="10"/>
      <c r="F30" s="10"/>
      <c r="G30" s="10"/>
      <c r="J30" s="81"/>
      <c r="S30" s="15"/>
    </row>
    <row r="31" spans="1:19">
      <c r="B31" s="139" t="s">
        <v>286</v>
      </c>
      <c r="C31" s="10"/>
      <c r="D31" s="140"/>
      <c r="E31" s="141" t="s">
        <v>272</v>
      </c>
      <c r="F31" s="141"/>
      <c r="G31" s="141"/>
      <c r="H31" s="141"/>
      <c r="I31" s="142"/>
      <c r="J31" s="143"/>
      <c r="K31" s="142"/>
      <c r="L31" s="142"/>
      <c r="R31" s="314" t="s">
        <v>273</v>
      </c>
      <c r="S31" s="314"/>
    </row>
    <row r="32" spans="1:19">
      <c r="B32" s="140" t="s">
        <v>23</v>
      </c>
      <c r="C32" s="140"/>
      <c r="D32" s="140"/>
      <c r="E32" s="315" t="s">
        <v>28</v>
      </c>
      <c r="F32" s="315"/>
      <c r="G32" s="315"/>
      <c r="H32" s="315"/>
      <c r="I32" s="315"/>
      <c r="J32" s="144"/>
      <c r="K32" s="144"/>
      <c r="L32" s="144"/>
      <c r="M32" s="145"/>
      <c r="N32" s="145"/>
      <c r="O32" s="1"/>
      <c r="P32" s="1"/>
      <c r="Q32" s="1"/>
      <c r="R32" s="1"/>
      <c r="S32" s="316" t="s">
        <v>24</v>
      </c>
    </row>
    <row r="33" spans="2:19">
      <c r="B33" s="146" t="s">
        <v>29</v>
      </c>
      <c r="C33" s="146"/>
      <c r="D33" s="146"/>
      <c r="E33" s="318" t="s">
        <v>29</v>
      </c>
      <c r="F33" s="318"/>
      <c r="G33" s="318"/>
      <c r="H33" s="318"/>
      <c r="I33" s="318"/>
      <c r="J33" s="144"/>
      <c r="K33" s="144"/>
      <c r="L33" s="144"/>
      <c r="M33" s="1"/>
      <c r="N33" s="1"/>
      <c r="O33" s="1"/>
      <c r="P33" s="1"/>
      <c r="Q33" s="1"/>
      <c r="R33" s="1"/>
      <c r="S33" s="317"/>
    </row>
  </sheetData>
  <mergeCells count="46">
    <mergeCell ref="C9:I9"/>
    <mergeCell ref="M9:R9"/>
    <mergeCell ref="A1:S1"/>
    <mergeCell ref="A2:S2"/>
    <mergeCell ref="A3:S3"/>
    <mergeCell ref="C8:I8"/>
    <mergeCell ref="M8:R8"/>
    <mergeCell ref="H10:K10"/>
    <mergeCell ref="C11:S11"/>
    <mergeCell ref="B13:B15"/>
    <mergeCell ref="C13:C15"/>
    <mergeCell ref="D13:D15"/>
    <mergeCell ref="E13:E15"/>
    <mergeCell ref="F13:R13"/>
    <mergeCell ref="S13:S15"/>
    <mergeCell ref="G14:I14"/>
    <mergeCell ref="J14:L14"/>
    <mergeCell ref="M14:O14"/>
    <mergeCell ref="P14:R14"/>
    <mergeCell ref="A14:A15"/>
    <mergeCell ref="A20:A21"/>
    <mergeCell ref="B20:B21"/>
    <mergeCell ref="C20:C21"/>
    <mergeCell ref="D20:D21"/>
    <mergeCell ref="A18:A19"/>
    <mergeCell ref="B18:B19"/>
    <mergeCell ref="C18:C19"/>
    <mergeCell ref="D18:D19"/>
    <mergeCell ref="A16:A17"/>
    <mergeCell ref="B16:B17"/>
    <mergeCell ref="C16:C17"/>
    <mergeCell ref="D16:D17"/>
    <mergeCell ref="A22:A23"/>
    <mergeCell ref="B22:B23"/>
    <mergeCell ref="C22:C23"/>
    <mergeCell ref="D22:D23"/>
    <mergeCell ref="A24:A25"/>
    <mergeCell ref="B24:B25"/>
    <mergeCell ref="C24:C25"/>
    <mergeCell ref="D24:D25"/>
    <mergeCell ref="S16:S17"/>
    <mergeCell ref="R31:S31"/>
    <mergeCell ref="E32:I32"/>
    <mergeCell ref="S32:S33"/>
    <mergeCell ref="E33:I33"/>
    <mergeCell ref="E28:I28"/>
  </mergeCells>
  <pageMargins left="0.25" right="0.25" top="0.75" bottom="0.75" header="0.3" footer="0.3"/>
  <pageSetup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zoomScale="75" zoomScaleNormal="75" workbookViewId="0">
      <selection activeCell="B31" sqref="B31"/>
    </sheetView>
  </sheetViews>
  <sheetFormatPr baseColWidth="10" defaultColWidth="12.42578125" defaultRowHeight="12"/>
  <cols>
    <col min="1" max="1" width="10.7109375" style="2" customWidth="1"/>
    <col min="2" max="2" width="56.5703125" style="77" customWidth="1"/>
    <col min="3" max="3" width="47" style="2" customWidth="1"/>
    <col min="4" max="4" width="18.140625" style="2" customWidth="1"/>
    <col min="5" max="5" width="11" style="2" customWidth="1"/>
    <col min="6" max="6" width="3" style="2" customWidth="1"/>
    <col min="7" max="18" width="6.7109375" style="2" customWidth="1"/>
    <col min="19" max="19" width="29.85546875" style="77" customWidth="1"/>
    <col min="20" max="16384" width="12.42578125" style="2"/>
  </cols>
  <sheetData>
    <row r="1" spans="1:20" ht="21">
      <c r="A1" s="349" t="s">
        <v>269</v>
      </c>
      <c r="B1" s="350"/>
      <c r="C1" s="350"/>
      <c r="D1" s="350"/>
      <c r="E1" s="350"/>
      <c r="F1" s="350"/>
      <c r="G1" s="350"/>
      <c r="H1" s="350"/>
      <c r="I1" s="350"/>
      <c r="J1" s="350"/>
      <c r="K1" s="350"/>
      <c r="L1" s="350"/>
      <c r="M1" s="350"/>
      <c r="N1" s="350"/>
      <c r="O1" s="350"/>
      <c r="P1" s="350"/>
      <c r="Q1" s="350"/>
      <c r="R1" s="350"/>
      <c r="S1" s="350"/>
    </row>
    <row r="2" spans="1:20" ht="17.100000000000001" customHeight="1">
      <c r="A2" s="350" t="s">
        <v>48</v>
      </c>
      <c r="B2" s="350"/>
      <c r="C2" s="350"/>
      <c r="D2" s="350"/>
      <c r="E2" s="350"/>
      <c r="F2" s="350"/>
      <c r="G2" s="350"/>
      <c r="H2" s="350"/>
      <c r="I2" s="350"/>
      <c r="J2" s="350"/>
      <c r="K2" s="350"/>
      <c r="L2" s="350"/>
      <c r="M2" s="350"/>
      <c r="N2" s="350"/>
      <c r="O2" s="350"/>
      <c r="P2" s="350"/>
      <c r="Q2" s="350"/>
      <c r="R2" s="350"/>
      <c r="S2" s="350"/>
    </row>
    <row r="3" spans="1:20" ht="17.100000000000001" customHeight="1">
      <c r="A3" s="5"/>
      <c r="B3" s="75"/>
      <c r="C3" s="5"/>
      <c r="D3" s="5"/>
      <c r="E3" s="5"/>
      <c r="F3" s="5"/>
      <c r="G3" s="5"/>
      <c r="H3" s="5"/>
      <c r="I3" s="5"/>
      <c r="J3" s="5"/>
      <c r="K3" s="5"/>
      <c r="L3" s="5"/>
      <c r="M3" s="5"/>
      <c r="N3" s="5"/>
      <c r="O3" s="5"/>
      <c r="P3" s="5"/>
      <c r="Q3" s="5"/>
      <c r="R3" s="5"/>
      <c r="S3" s="75"/>
    </row>
    <row r="4" spans="1:20" ht="17.100000000000001" customHeight="1" thickBot="1">
      <c r="A4" s="5"/>
      <c r="B4" s="75"/>
      <c r="C4" s="5"/>
      <c r="D4" s="5"/>
      <c r="E4" s="5"/>
      <c r="F4" s="5"/>
      <c r="G4" s="5"/>
      <c r="H4" s="5"/>
      <c r="I4" s="5"/>
      <c r="J4" s="18"/>
      <c r="K4" s="18"/>
      <c r="L4" s="18"/>
      <c r="M4" s="18"/>
      <c r="N4" s="18"/>
      <c r="O4" s="21"/>
      <c r="P4" s="20"/>
      <c r="Q4" s="20"/>
      <c r="R4" s="20"/>
      <c r="S4" s="76"/>
    </row>
    <row r="5" spans="1:20" ht="27.75" customHeight="1" thickBot="1">
      <c r="A5" s="5"/>
      <c r="B5" s="75"/>
      <c r="C5" s="56" t="s">
        <v>22</v>
      </c>
      <c r="D5" s="25">
        <v>44477</v>
      </c>
      <c r="E5" s="5"/>
      <c r="F5" s="5"/>
      <c r="G5" s="5"/>
      <c r="H5" s="5"/>
      <c r="I5" s="6"/>
      <c r="J5" s="18"/>
      <c r="K5" s="18"/>
      <c r="L5" s="18"/>
      <c r="M5" s="18"/>
      <c r="N5" s="18"/>
      <c r="O5" s="21"/>
      <c r="P5" s="21"/>
      <c r="Q5" s="21"/>
      <c r="R5" s="21"/>
    </row>
    <row r="6" spans="1:20" ht="42" customHeight="1" thickBot="1">
      <c r="A6" s="7"/>
      <c r="B6" s="75"/>
      <c r="C6" s="5"/>
      <c r="D6" s="5"/>
      <c r="E6" s="5"/>
      <c r="F6" s="5"/>
      <c r="G6" s="5"/>
      <c r="H6" s="5"/>
      <c r="I6" s="5"/>
      <c r="L6" s="14"/>
    </row>
    <row r="7" spans="1:20" ht="42" customHeight="1" thickBot="1">
      <c r="A7" s="5"/>
      <c r="B7" s="57" t="s">
        <v>49</v>
      </c>
      <c r="C7" s="512" t="s">
        <v>73</v>
      </c>
      <c r="D7" s="524"/>
      <c r="E7" s="524"/>
      <c r="F7" s="524"/>
      <c r="G7" s="524"/>
      <c r="H7" s="524"/>
      <c r="I7" s="525"/>
      <c r="M7" s="348" t="s">
        <v>31</v>
      </c>
      <c r="N7" s="331"/>
      <c r="O7" s="331"/>
      <c r="P7" s="331"/>
      <c r="Q7" s="331"/>
      <c r="R7" s="332"/>
      <c r="S7" s="33" t="s">
        <v>36</v>
      </c>
      <c r="T7" s="58"/>
    </row>
    <row r="8" spans="1:20" ht="35.25" customHeight="1" thickBot="1">
      <c r="A8" s="5"/>
      <c r="B8" s="57" t="s">
        <v>35</v>
      </c>
      <c r="C8" s="526" t="s">
        <v>74</v>
      </c>
      <c r="D8" s="527"/>
      <c r="E8" s="527"/>
      <c r="F8" s="527"/>
      <c r="G8" s="527"/>
      <c r="H8" s="527"/>
      <c r="I8" s="528"/>
      <c r="J8" s="7"/>
      <c r="L8" s="14"/>
      <c r="M8" s="348" t="s">
        <v>25</v>
      </c>
      <c r="N8" s="331"/>
      <c r="O8" s="331"/>
      <c r="P8" s="331"/>
      <c r="Q8" s="331"/>
      <c r="R8" s="332"/>
      <c r="S8" s="33" t="s">
        <v>240</v>
      </c>
    </row>
    <row r="9" spans="1:20" ht="3" customHeight="1" thickBot="1">
      <c r="A9" s="5"/>
      <c r="B9" s="35"/>
      <c r="C9" s="59"/>
      <c r="D9" s="59"/>
      <c r="E9" s="59"/>
      <c r="F9" s="59"/>
      <c r="G9" s="60"/>
      <c r="H9" s="329"/>
      <c r="I9" s="329"/>
      <c r="J9" s="329"/>
      <c r="K9" s="329"/>
      <c r="L9" s="14"/>
      <c r="M9" s="28"/>
      <c r="N9" s="28"/>
      <c r="O9" s="28"/>
      <c r="P9" s="28"/>
      <c r="Q9" s="28"/>
      <c r="R9" s="28"/>
      <c r="S9" s="28"/>
    </row>
    <row r="10" spans="1:20" s="1" customFormat="1" ht="88.5" customHeight="1" thickBot="1">
      <c r="A10" s="5"/>
      <c r="B10" s="78" t="s">
        <v>34</v>
      </c>
      <c r="C10" s="523" t="s">
        <v>75</v>
      </c>
      <c r="D10" s="331"/>
      <c r="E10" s="331"/>
      <c r="F10" s="331"/>
      <c r="G10" s="331"/>
      <c r="H10" s="331"/>
      <c r="I10" s="331"/>
      <c r="J10" s="331"/>
      <c r="K10" s="331"/>
      <c r="L10" s="331"/>
      <c r="M10" s="331"/>
      <c r="N10" s="331"/>
      <c r="O10" s="331"/>
      <c r="P10" s="331"/>
      <c r="Q10" s="331"/>
      <c r="R10" s="331"/>
      <c r="S10" s="332"/>
    </row>
    <row r="11" spans="1:20" s="1" customFormat="1" ht="8.1" customHeight="1">
      <c r="A11" s="5"/>
      <c r="B11" s="11"/>
      <c r="C11" s="5"/>
      <c r="D11" s="5"/>
      <c r="E11" s="5"/>
      <c r="F11" s="5"/>
      <c r="G11" s="5"/>
      <c r="H11" s="5"/>
      <c r="I11" s="5"/>
      <c r="J11" s="5"/>
      <c r="K11" s="5"/>
      <c r="L11" s="5"/>
      <c r="M11" s="7"/>
      <c r="N11" s="7"/>
      <c r="O11" s="7"/>
      <c r="P11" s="7"/>
      <c r="Q11" s="7"/>
      <c r="R11" s="7"/>
      <c r="S11" s="4"/>
    </row>
    <row r="12" spans="1:20" s="1" customFormat="1" ht="18" customHeight="1">
      <c r="A12" s="32" t="s">
        <v>32</v>
      </c>
      <c r="B12" s="327" t="s">
        <v>0</v>
      </c>
      <c r="C12" s="327" t="s">
        <v>188</v>
      </c>
      <c r="D12" s="327" t="s">
        <v>1</v>
      </c>
      <c r="E12" s="327" t="s">
        <v>2</v>
      </c>
      <c r="F12" s="339" t="s">
        <v>3</v>
      </c>
      <c r="G12" s="340"/>
      <c r="H12" s="340"/>
      <c r="I12" s="340"/>
      <c r="J12" s="340"/>
      <c r="K12" s="340"/>
      <c r="L12" s="340"/>
      <c r="M12" s="340"/>
      <c r="N12" s="340"/>
      <c r="O12" s="340"/>
      <c r="P12" s="340"/>
      <c r="Q12" s="340"/>
      <c r="R12" s="340"/>
      <c r="S12" s="341" t="s">
        <v>30</v>
      </c>
    </row>
    <row r="13" spans="1:20" ht="27.75" customHeight="1">
      <c r="A13" s="327" t="s">
        <v>33</v>
      </c>
      <c r="B13" s="336"/>
      <c r="C13" s="336"/>
      <c r="D13" s="337"/>
      <c r="E13" s="337"/>
      <c r="F13" s="8"/>
      <c r="G13" s="409" t="s">
        <v>4</v>
      </c>
      <c r="H13" s="410"/>
      <c r="I13" s="411"/>
      <c r="J13" s="409" t="s">
        <v>5</v>
      </c>
      <c r="K13" s="410"/>
      <c r="L13" s="411"/>
      <c r="M13" s="409" t="s">
        <v>6</v>
      </c>
      <c r="N13" s="410"/>
      <c r="O13" s="411"/>
      <c r="P13" s="409" t="s">
        <v>7</v>
      </c>
      <c r="Q13" s="410"/>
      <c r="R13" s="410"/>
      <c r="S13" s="342"/>
    </row>
    <row r="14" spans="1:20" ht="23.1" customHeight="1">
      <c r="A14" s="328"/>
      <c r="B14" s="328"/>
      <c r="C14" s="328"/>
      <c r="D14" s="338"/>
      <c r="E14" s="338"/>
      <c r="F14" s="9"/>
      <c r="G14" s="230" t="s">
        <v>9</v>
      </c>
      <c r="H14" s="230" t="s">
        <v>10</v>
      </c>
      <c r="I14" s="230" t="s">
        <v>11</v>
      </c>
      <c r="J14" s="230" t="s">
        <v>12</v>
      </c>
      <c r="K14" s="230" t="s">
        <v>13</v>
      </c>
      <c r="L14" s="230" t="s">
        <v>14</v>
      </c>
      <c r="M14" s="230" t="s">
        <v>15</v>
      </c>
      <c r="N14" s="230" t="s">
        <v>16</v>
      </c>
      <c r="O14" s="230" t="s">
        <v>17</v>
      </c>
      <c r="P14" s="230" t="s">
        <v>18</v>
      </c>
      <c r="Q14" s="230" t="s">
        <v>19</v>
      </c>
      <c r="R14" s="231" t="s">
        <v>8</v>
      </c>
      <c r="S14" s="343"/>
    </row>
    <row r="15" spans="1:20" s="224" customFormat="1" ht="24.95" customHeight="1">
      <c r="A15" s="455">
        <v>1.43</v>
      </c>
      <c r="B15" s="516" t="s">
        <v>76</v>
      </c>
      <c r="C15" s="518" t="s">
        <v>241</v>
      </c>
      <c r="D15" s="520" t="s">
        <v>77</v>
      </c>
      <c r="E15" s="247">
        <f t="shared" ref="E15:E24" si="0">SUM(G15:R15)</f>
        <v>4.0799999999999992</v>
      </c>
      <c r="F15" s="221" t="s">
        <v>20</v>
      </c>
      <c r="G15" s="244">
        <v>0.01</v>
      </c>
      <c r="H15" s="244">
        <v>0.01</v>
      </c>
      <c r="I15" s="222">
        <v>1</v>
      </c>
      <c r="J15" s="244">
        <v>0.01</v>
      </c>
      <c r="K15" s="244">
        <v>0.01</v>
      </c>
      <c r="L15" s="222">
        <v>1</v>
      </c>
      <c r="M15" s="244">
        <v>0.01</v>
      </c>
      <c r="N15" s="244">
        <v>0.01</v>
      </c>
      <c r="O15" s="222">
        <v>1</v>
      </c>
      <c r="P15" s="244">
        <v>0.01</v>
      </c>
      <c r="Q15" s="244">
        <v>0.01</v>
      </c>
      <c r="R15" s="222">
        <v>1</v>
      </c>
      <c r="S15" s="223"/>
    </row>
    <row r="16" spans="1:20" s="224" customFormat="1" ht="24.95" customHeight="1">
      <c r="A16" s="456"/>
      <c r="B16" s="517"/>
      <c r="C16" s="519"/>
      <c r="D16" s="517"/>
      <c r="E16" s="247">
        <f t="shared" si="0"/>
        <v>3.04</v>
      </c>
      <c r="F16" s="221" t="s">
        <v>21</v>
      </c>
      <c r="G16" s="288">
        <v>0.01</v>
      </c>
      <c r="H16" s="288">
        <v>0.01</v>
      </c>
      <c r="I16" s="225">
        <v>1</v>
      </c>
      <c r="J16" s="288">
        <v>0.01</v>
      </c>
      <c r="K16" s="288">
        <v>0.01</v>
      </c>
      <c r="L16" s="225">
        <v>1</v>
      </c>
      <c r="M16" s="225">
        <v>0</v>
      </c>
      <c r="N16" s="225">
        <v>0</v>
      </c>
      <c r="O16" s="225">
        <v>1</v>
      </c>
      <c r="P16" s="225"/>
      <c r="Q16" s="225"/>
      <c r="R16" s="225"/>
      <c r="S16" s="223"/>
    </row>
    <row r="17" spans="1:19" s="224" customFormat="1" ht="36.75" customHeight="1">
      <c r="A17" s="455">
        <v>1.44</v>
      </c>
      <c r="B17" s="516" t="s">
        <v>78</v>
      </c>
      <c r="C17" s="518" t="s">
        <v>242</v>
      </c>
      <c r="D17" s="520" t="s">
        <v>77</v>
      </c>
      <c r="E17" s="220">
        <f t="shared" si="0"/>
        <v>12</v>
      </c>
      <c r="F17" s="221" t="s">
        <v>20</v>
      </c>
      <c r="G17" s="222">
        <v>1</v>
      </c>
      <c r="H17" s="222">
        <v>1</v>
      </c>
      <c r="I17" s="222">
        <v>1</v>
      </c>
      <c r="J17" s="222">
        <v>1</v>
      </c>
      <c r="K17" s="222">
        <v>1</v>
      </c>
      <c r="L17" s="222">
        <v>1</v>
      </c>
      <c r="M17" s="222">
        <v>1</v>
      </c>
      <c r="N17" s="222">
        <v>1</v>
      </c>
      <c r="O17" s="222">
        <v>1</v>
      </c>
      <c r="P17" s="222">
        <v>1</v>
      </c>
      <c r="Q17" s="222">
        <v>1</v>
      </c>
      <c r="R17" s="222">
        <v>1</v>
      </c>
      <c r="S17" s="223"/>
    </row>
    <row r="18" spans="1:19" s="224" customFormat="1" ht="30" customHeight="1">
      <c r="A18" s="456"/>
      <c r="B18" s="517"/>
      <c r="C18" s="519"/>
      <c r="D18" s="517"/>
      <c r="E18" s="220">
        <f t="shared" si="0"/>
        <v>9</v>
      </c>
      <c r="F18" s="226" t="s">
        <v>21</v>
      </c>
      <c r="G18" s="225">
        <v>1</v>
      </c>
      <c r="H18" s="225">
        <v>1</v>
      </c>
      <c r="I18" s="225">
        <v>1</v>
      </c>
      <c r="J18" s="225">
        <v>1</v>
      </c>
      <c r="K18" s="225">
        <v>1</v>
      </c>
      <c r="L18" s="225">
        <v>1</v>
      </c>
      <c r="M18" s="225">
        <v>1</v>
      </c>
      <c r="N18" s="225">
        <v>1</v>
      </c>
      <c r="O18" s="225">
        <v>1</v>
      </c>
      <c r="P18" s="225"/>
      <c r="Q18" s="225"/>
      <c r="R18" s="225"/>
      <c r="S18" s="223"/>
    </row>
    <row r="19" spans="1:19" s="224" customFormat="1" ht="24.95" customHeight="1">
      <c r="A19" s="455">
        <v>1.45</v>
      </c>
      <c r="B19" s="516" t="s">
        <v>79</v>
      </c>
      <c r="C19" s="518" t="s">
        <v>243</v>
      </c>
      <c r="D19" s="520" t="s">
        <v>77</v>
      </c>
      <c r="E19" s="247">
        <f t="shared" si="0"/>
        <v>4.0799999999999992</v>
      </c>
      <c r="F19" s="221" t="s">
        <v>20</v>
      </c>
      <c r="G19" s="244">
        <v>0.01</v>
      </c>
      <c r="H19" s="244">
        <v>0.01</v>
      </c>
      <c r="I19" s="222">
        <v>1</v>
      </c>
      <c r="J19" s="244">
        <v>0.01</v>
      </c>
      <c r="K19" s="244">
        <v>0.01</v>
      </c>
      <c r="L19" s="222">
        <v>1</v>
      </c>
      <c r="M19" s="244">
        <v>0.01</v>
      </c>
      <c r="N19" s="244">
        <v>0.01</v>
      </c>
      <c r="O19" s="222">
        <v>1</v>
      </c>
      <c r="P19" s="244">
        <v>0.01</v>
      </c>
      <c r="Q19" s="244">
        <v>0.01</v>
      </c>
      <c r="R19" s="222">
        <v>1</v>
      </c>
      <c r="S19" s="223"/>
    </row>
    <row r="20" spans="1:19" s="224" customFormat="1" ht="24.95" customHeight="1">
      <c r="A20" s="456"/>
      <c r="B20" s="517"/>
      <c r="C20" s="519"/>
      <c r="D20" s="517"/>
      <c r="E20" s="247">
        <f t="shared" si="0"/>
        <v>3.04</v>
      </c>
      <c r="F20" s="221" t="s">
        <v>21</v>
      </c>
      <c r="G20" s="288">
        <v>0.01</v>
      </c>
      <c r="H20" s="288">
        <v>0.01</v>
      </c>
      <c r="I20" s="225">
        <v>1</v>
      </c>
      <c r="J20" s="288">
        <v>0.01</v>
      </c>
      <c r="K20" s="288">
        <v>0.01</v>
      </c>
      <c r="L20" s="225">
        <v>1</v>
      </c>
      <c r="M20" s="225">
        <v>0</v>
      </c>
      <c r="N20" s="225">
        <v>0</v>
      </c>
      <c r="O20" s="225">
        <v>1</v>
      </c>
      <c r="P20" s="227"/>
      <c r="Q20" s="225"/>
      <c r="R20" s="225"/>
      <c r="S20" s="223"/>
    </row>
    <row r="21" spans="1:19" s="224" customFormat="1" ht="24.95" customHeight="1">
      <c r="A21" s="455">
        <v>1.46</v>
      </c>
      <c r="B21" s="516" t="s">
        <v>80</v>
      </c>
      <c r="C21" s="518" t="s">
        <v>244</v>
      </c>
      <c r="D21" s="520" t="s">
        <v>77</v>
      </c>
      <c r="E21" s="220">
        <f t="shared" si="0"/>
        <v>12</v>
      </c>
      <c r="F21" s="221" t="s">
        <v>20</v>
      </c>
      <c r="G21" s="222">
        <v>1</v>
      </c>
      <c r="H21" s="222">
        <v>1</v>
      </c>
      <c r="I21" s="222">
        <v>1</v>
      </c>
      <c r="J21" s="222">
        <v>1</v>
      </c>
      <c r="K21" s="222">
        <v>1</v>
      </c>
      <c r="L21" s="222">
        <v>1</v>
      </c>
      <c r="M21" s="222">
        <v>1</v>
      </c>
      <c r="N21" s="222">
        <v>1</v>
      </c>
      <c r="O21" s="222">
        <v>1</v>
      </c>
      <c r="P21" s="222">
        <v>1</v>
      </c>
      <c r="Q21" s="222">
        <v>1</v>
      </c>
      <c r="R21" s="222">
        <v>1</v>
      </c>
      <c r="S21" s="228"/>
    </row>
    <row r="22" spans="1:19" s="224" customFormat="1" ht="24.95" customHeight="1">
      <c r="A22" s="456"/>
      <c r="B22" s="517"/>
      <c r="C22" s="519"/>
      <c r="D22" s="517"/>
      <c r="E22" s="220">
        <f t="shared" si="0"/>
        <v>7</v>
      </c>
      <c r="F22" s="226" t="s">
        <v>21</v>
      </c>
      <c r="G22" s="225">
        <v>1</v>
      </c>
      <c r="H22" s="225">
        <v>1</v>
      </c>
      <c r="I22" s="225">
        <v>1</v>
      </c>
      <c r="J22" s="225">
        <v>1</v>
      </c>
      <c r="K22" s="225">
        <v>1</v>
      </c>
      <c r="L22" s="225">
        <v>1</v>
      </c>
      <c r="M22" s="225">
        <v>0</v>
      </c>
      <c r="N22" s="225">
        <v>0</v>
      </c>
      <c r="O22" s="225">
        <v>1</v>
      </c>
      <c r="P22" s="225"/>
      <c r="Q22" s="225"/>
      <c r="R22" s="225"/>
      <c r="S22" s="229"/>
    </row>
    <row r="23" spans="1:19" s="224" customFormat="1" ht="24.95" customHeight="1">
      <c r="A23" s="455">
        <v>1.47</v>
      </c>
      <c r="B23" s="516" t="s">
        <v>81</v>
      </c>
      <c r="C23" s="518" t="s">
        <v>245</v>
      </c>
      <c r="D23" s="520" t="s">
        <v>77</v>
      </c>
      <c r="E23" s="247">
        <f t="shared" si="0"/>
        <v>4.0799999999999983</v>
      </c>
      <c r="F23" s="221" t="s">
        <v>20</v>
      </c>
      <c r="G23" s="222">
        <v>1</v>
      </c>
      <c r="H23" s="244">
        <v>0.01</v>
      </c>
      <c r="I23" s="244">
        <v>0.01</v>
      </c>
      <c r="J23" s="222">
        <v>1</v>
      </c>
      <c r="K23" s="244">
        <v>0.01</v>
      </c>
      <c r="L23" s="244">
        <v>0.01</v>
      </c>
      <c r="M23" s="222">
        <v>1</v>
      </c>
      <c r="N23" s="244">
        <v>0.01</v>
      </c>
      <c r="O23" s="244">
        <v>0.01</v>
      </c>
      <c r="P23" s="222">
        <v>1</v>
      </c>
      <c r="Q23" s="244">
        <v>0.01</v>
      </c>
      <c r="R23" s="244">
        <v>0.01</v>
      </c>
      <c r="S23" s="228"/>
    </row>
    <row r="24" spans="1:19" s="224" customFormat="1" ht="24.95" customHeight="1">
      <c r="A24" s="456"/>
      <c r="B24" s="517"/>
      <c r="C24" s="519"/>
      <c r="D24" s="517"/>
      <c r="E24" s="247">
        <f t="shared" si="0"/>
        <v>3.0399999999999996</v>
      </c>
      <c r="F24" s="226" t="s">
        <v>21</v>
      </c>
      <c r="G24" s="225">
        <v>1</v>
      </c>
      <c r="H24" s="288">
        <v>0.01</v>
      </c>
      <c r="I24" s="288">
        <v>0.01</v>
      </c>
      <c r="J24" s="225">
        <v>1</v>
      </c>
      <c r="K24" s="288">
        <v>0.01</v>
      </c>
      <c r="L24" s="288">
        <v>0.01</v>
      </c>
      <c r="M24" s="225">
        <v>1</v>
      </c>
      <c r="N24" s="225">
        <v>0</v>
      </c>
      <c r="O24" s="225">
        <v>0</v>
      </c>
      <c r="P24" s="225"/>
      <c r="Q24" s="225"/>
      <c r="R24" s="225"/>
      <c r="S24" s="229"/>
    </row>
    <row r="25" spans="1:19">
      <c r="B25" s="80"/>
      <c r="C25" s="10"/>
      <c r="D25" s="10"/>
      <c r="E25" s="10"/>
      <c r="F25" s="10"/>
      <c r="G25" s="10"/>
      <c r="J25" s="81"/>
      <c r="S25" s="82"/>
    </row>
    <row r="26" spans="1:19">
      <c r="B26" s="80"/>
      <c r="C26" s="10"/>
      <c r="D26" s="10"/>
      <c r="E26" s="10"/>
      <c r="F26" s="10"/>
      <c r="G26" s="10"/>
      <c r="J26" s="81"/>
      <c r="S26" s="82"/>
    </row>
    <row r="27" spans="1:19">
      <c r="B27" s="80"/>
      <c r="C27" s="10"/>
      <c r="D27" s="10"/>
      <c r="E27" s="10"/>
      <c r="F27" s="10"/>
      <c r="G27" s="10"/>
      <c r="J27" s="81"/>
      <c r="S27" s="82"/>
    </row>
    <row r="28" spans="1:19" s="83" customFormat="1">
      <c r="B28" s="84"/>
      <c r="C28" s="85"/>
      <c r="D28" s="85"/>
      <c r="E28" s="85"/>
      <c r="F28" s="85"/>
      <c r="G28" s="85"/>
      <c r="J28" s="86"/>
      <c r="S28" s="87"/>
    </row>
    <row r="29" spans="1:19" s="88" customFormat="1" ht="12.75" customHeight="1">
      <c r="B29" s="89" t="s">
        <v>82</v>
      </c>
      <c r="C29" s="90"/>
      <c r="D29" s="90"/>
      <c r="E29" s="521" t="s">
        <v>83</v>
      </c>
      <c r="F29" s="521"/>
      <c r="G29" s="521"/>
      <c r="H29" s="521"/>
      <c r="I29" s="521"/>
      <c r="J29" s="91"/>
      <c r="S29" s="92" t="s">
        <v>84</v>
      </c>
    </row>
    <row r="30" spans="1:19" s="83" customFormat="1">
      <c r="B30" s="89"/>
      <c r="C30" s="85"/>
      <c r="D30" s="85"/>
      <c r="E30" s="85"/>
      <c r="F30" s="85"/>
      <c r="G30" s="85"/>
      <c r="J30" s="91"/>
      <c r="S30" s="92"/>
    </row>
    <row r="31" spans="1:19" s="83" customFormat="1" ht="12.75" customHeight="1">
      <c r="B31" s="93" t="s">
        <v>270</v>
      </c>
      <c r="C31" s="85"/>
      <c r="D31" s="94"/>
      <c r="E31" s="95" t="s">
        <v>85</v>
      </c>
      <c r="F31" s="95"/>
      <c r="G31" s="95"/>
      <c r="H31" s="95"/>
      <c r="I31" s="95"/>
      <c r="J31" s="96"/>
      <c r="K31" s="97"/>
      <c r="L31" s="97"/>
      <c r="P31" s="522" t="s">
        <v>271</v>
      </c>
      <c r="Q31" s="522"/>
      <c r="R31" s="522"/>
      <c r="S31" s="522"/>
    </row>
    <row r="32" spans="1:19" s="83" customFormat="1" ht="12.75" customHeight="1">
      <c r="B32" s="98" t="s">
        <v>23</v>
      </c>
      <c r="C32" s="90"/>
      <c r="D32" s="90"/>
      <c r="E32" s="513" t="s">
        <v>28</v>
      </c>
      <c r="F32" s="513"/>
      <c r="G32" s="513"/>
      <c r="H32" s="513"/>
      <c r="I32" s="513"/>
      <c r="J32" s="99"/>
      <c r="K32" s="99"/>
      <c r="L32" s="99"/>
      <c r="M32" s="100"/>
      <c r="N32" s="100"/>
      <c r="O32" s="88"/>
      <c r="P32" s="514" t="s">
        <v>24</v>
      </c>
      <c r="Q32" s="514"/>
      <c r="R32" s="514"/>
      <c r="S32" s="514"/>
    </row>
    <row r="33" spans="2:19" s="83" customFormat="1">
      <c r="B33" s="101" t="s">
        <v>29</v>
      </c>
      <c r="C33" s="102"/>
      <c r="D33" s="102"/>
      <c r="E33" s="515" t="s">
        <v>29</v>
      </c>
      <c r="F33" s="515"/>
      <c r="G33" s="515"/>
      <c r="H33" s="515"/>
      <c r="I33" s="515"/>
      <c r="J33" s="99"/>
      <c r="K33" s="99"/>
      <c r="L33" s="99"/>
      <c r="M33" s="88"/>
      <c r="N33" s="88"/>
      <c r="O33" s="88"/>
      <c r="P33" s="514"/>
      <c r="Q33" s="514"/>
      <c r="R33" s="514"/>
      <c r="S33" s="514"/>
    </row>
  </sheetData>
  <mergeCells count="44">
    <mergeCell ref="A1:S1"/>
    <mergeCell ref="A2:S2"/>
    <mergeCell ref="C7:I7"/>
    <mergeCell ref="M7:R7"/>
    <mergeCell ref="C8:I8"/>
    <mergeCell ref="M8:R8"/>
    <mergeCell ref="H9:K9"/>
    <mergeCell ref="C10:S10"/>
    <mergeCell ref="B12:B14"/>
    <mergeCell ref="C12:C14"/>
    <mergeCell ref="D12:D14"/>
    <mergeCell ref="E12:E14"/>
    <mergeCell ref="F12:R12"/>
    <mergeCell ref="S12:S14"/>
    <mergeCell ref="G13:I13"/>
    <mergeCell ref="J13:L13"/>
    <mergeCell ref="M13:O13"/>
    <mergeCell ref="P13:R13"/>
    <mergeCell ref="A13:A14"/>
    <mergeCell ref="A19:A20"/>
    <mergeCell ref="B19:B20"/>
    <mergeCell ref="C19:C20"/>
    <mergeCell ref="D19:D20"/>
    <mergeCell ref="A17:A18"/>
    <mergeCell ref="B17:B18"/>
    <mergeCell ref="C17:C18"/>
    <mergeCell ref="D17:D18"/>
    <mergeCell ref="A15:A16"/>
    <mergeCell ref="B15:B16"/>
    <mergeCell ref="C15:C16"/>
    <mergeCell ref="D15:D16"/>
    <mergeCell ref="A21:A22"/>
    <mergeCell ref="B21:B22"/>
    <mergeCell ref="C21:C22"/>
    <mergeCell ref="D21:D22"/>
    <mergeCell ref="P31:S31"/>
    <mergeCell ref="E32:I32"/>
    <mergeCell ref="P32:S33"/>
    <mergeCell ref="E33:I33"/>
    <mergeCell ref="A23:A24"/>
    <mergeCell ref="B23:B24"/>
    <mergeCell ref="C23:C24"/>
    <mergeCell ref="D23:D24"/>
    <mergeCell ref="E29:I29"/>
  </mergeCells>
  <pageMargins left="0.25" right="0.25" top="0.75" bottom="0.75" header="0.3" footer="0.3"/>
  <pageSetup scale="53" orientation="landscape" horizontalDpi="360" verticalDpi="36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topLeftCell="A10" zoomScale="75" zoomScaleNormal="75" workbookViewId="0">
      <selection activeCell="S42" sqref="S42"/>
    </sheetView>
  </sheetViews>
  <sheetFormatPr baseColWidth="10" defaultColWidth="12.42578125" defaultRowHeight="12"/>
  <cols>
    <col min="1" max="1" width="10.7109375" style="2" customWidth="1"/>
    <col min="2" max="2" width="45.42578125" style="2" customWidth="1"/>
    <col min="3" max="3" width="44.7109375" style="2" customWidth="1"/>
    <col min="4" max="4" width="18.140625" style="2" customWidth="1"/>
    <col min="5" max="5" width="14" style="2" customWidth="1"/>
    <col min="6" max="6" width="3" style="2" customWidth="1"/>
    <col min="7" max="18" width="5.7109375" style="2" customWidth="1"/>
    <col min="19" max="19" width="36.42578125" style="2" customWidth="1"/>
    <col min="20" max="16384" width="12.42578125" style="2"/>
  </cols>
  <sheetData>
    <row r="1" spans="1:20" s="1" customFormat="1" ht="21">
      <c r="A1" s="349" t="s">
        <v>137</v>
      </c>
      <c r="B1" s="350"/>
      <c r="C1" s="350"/>
      <c r="D1" s="350"/>
      <c r="E1" s="350"/>
      <c r="F1" s="350"/>
      <c r="G1" s="350"/>
      <c r="H1" s="350"/>
      <c r="I1" s="350"/>
      <c r="J1" s="350"/>
      <c r="K1" s="350"/>
      <c r="L1" s="350"/>
      <c r="M1" s="350"/>
      <c r="N1" s="350"/>
      <c r="O1" s="350"/>
      <c r="P1" s="350"/>
      <c r="Q1" s="350"/>
      <c r="R1" s="350"/>
      <c r="S1" s="350"/>
    </row>
    <row r="2" spans="1:20" s="1" customFormat="1" ht="21">
      <c r="A2" s="349" t="s">
        <v>266</v>
      </c>
      <c r="B2" s="350"/>
      <c r="C2" s="350"/>
      <c r="D2" s="350"/>
      <c r="E2" s="350"/>
      <c r="F2" s="350"/>
      <c r="G2" s="350"/>
      <c r="H2" s="350"/>
      <c r="I2" s="350"/>
      <c r="J2" s="350"/>
      <c r="K2" s="350"/>
      <c r="L2" s="350"/>
      <c r="M2" s="350"/>
      <c r="N2" s="350"/>
      <c r="O2" s="350"/>
      <c r="P2" s="350"/>
      <c r="Q2" s="350"/>
      <c r="R2" s="350"/>
      <c r="S2" s="350"/>
    </row>
    <row r="3" spans="1:20" s="1" customFormat="1" ht="17.100000000000001" customHeight="1">
      <c r="A3" s="351" t="s">
        <v>48</v>
      </c>
      <c r="B3" s="351"/>
      <c r="C3" s="351"/>
      <c r="D3" s="351"/>
      <c r="E3" s="351"/>
      <c r="F3" s="351"/>
      <c r="G3" s="351"/>
      <c r="H3" s="351"/>
      <c r="I3" s="351"/>
      <c r="J3" s="351"/>
      <c r="K3" s="351"/>
      <c r="L3" s="351"/>
      <c r="M3" s="351"/>
      <c r="N3" s="351"/>
      <c r="O3" s="351"/>
      <c r="P3" s="351"/>
      <c r="Q3" s="351"/>
      <c r="R3" s="351"/>
      <c r="S3" s="351"/>
    </row>
    <row r="4" spans="1:20" ht="17.100000000000001" customHeight="1">
      <c r="A4" s="5"/>
      <c r="B4" s="5"/>
      <c r="C4" s="5"/>
      <c r="D4" s="5"/>
      <c r="E4" s="5"/>
      <c r="F4" s="5"/>
      <c r="G4" s="5"/>
      <c r="H4" s="5"/>
      <c r="I4" s="5"/>
      <c r="J4" s="5"/>
      <c r="K4" s="5"/>
      <c r="L4" s="5"/>
      <c r="M4" s="5"/>
      <c r="N4" s="5"/>
      <c r="O4" s="5"/>
      <c r="P4" s="5"/>
      <c r="Q4" s="5"/>
      <c r="R4" s="5"/>
      <c r="S4" s="5"/>
    </row>
    <row r="5" spans="1:20" ht="17.100000000000001" customHeight="1" thickBot="1">
      <c r="A5" s="5"/>
      <c r="B5" s="5"/>
      <c r="C5" s="5"/>
      <c r="D5" s="5"/>
      <c r="E5" s="5"/>
      <c r="F5" s="5"/>
      <c r="G5" s="5"/>
      <c r="H5" s="5"/>
      <c r="I5" s="5"/>
      <c r="J5" s="18"/>
      <c r="K5" s="18"/>
      <c r="L5" s="18"/>
      <c r="M5" s="18"/>
      <c r="N5" s="18"/>
      <c r="O5" s="21"/>
      <c r="P5" s="20"/>
      <c r="Q5" s="20"/>
      <c r="R5" s="20"/>
      <c r="S5" s="17"/>
    </row>
    <row r="6" spans="1:20" ht="27.75" customHeight="1" thickBot="1">
      <c r="A6" s="5"/>
      <c r="B6" s="5"/>
      <c r="C6" s="56" t="s">
        <v>22</v>
      </c>
      <c r="D6" s="25">
        <v>44481</v>
      </c>
      <c r="E6" s="5"/>
      <c r="F6" s="5"/>
      <c r="G6" s="5"/>
      <c r="H6" s="5"/>
      <c r="I6" s="6"/>
      <c r="J6" s="18"/>
      <c r="K6" s="18"/>
      <c r="L6" s="18"/>
      <c r="M6" s="18"/>
      <c r="N6" s="18"/>
      <c r="O6" s="21"/>
      <c r="P6" s="21"/>
      <c r="Q6" s="21"/>
      <c r="R6" s="21"/>
    </row>
    <row r="7" spans="1:20" ht="37.5" customHeight="1" thickBot="1">
      <c r="A7" s="7"/>
      <c r="B7" s="5"/>
      <c r="C7" s="5"/>
      <c r="D7" s="5"/>
      <c r="E7" s="5"/>
      <c r="F7" s="5"/>
      <c r="G7" s="5"/>
      <c r="H7" s="5"/>
      <c r="I7" s="5"/>
      <c r="L7" s="14"/>
    </row>
    <row r="8" spans="1:20" ht="31.5" customHeight="1" thickBot="1">
      <c r="A8" s="5"/>
      <c r="B8" s="57" t="s">
        <v>49</v>
      </c>
      <c r="C8" s="512" t="s">
        <v>138</v>
      </c>
      <c r="D8" s="418"/>
      <c r="E8" s="418"/>
      <c r="F8" s="418"/>
      <c r="G8" s="418"/>
      <c r="H8" s="418"/>
      <c r="I8" s="419"/>
      <c r="M8" s="348" t="s">
        <v>31</v>
      </c>
      <c r="N8" s="331"/>
      <c r="O8" s="331"/>
      <c r="P8" s="331"/>
      <c r="Q8" s="331"/>
      <c r="R8" s="332"/>
      <c r="S8" s="182" t="s">
        <v>36</v>
      </c>
      <c r="T8" s="204"/>
    </row>
    <row r="9" spans="1:20" ht="42.75" customHeight="1" thickBot="1">
      <c r="A9" s="5"/>
      <c r="B9" s="57" t="s">
        <v>35</v>
      </c>
      <c r="C9" s="509" t="s">
        <v>139</v>
      </c>
      <c r="D9" s="331"/>
      <c r="E9" s="331"/>
      <c r="F9" s="331"/>
      <c r="G9" s="331"/>
      <c r="H9" s="331"/>
      <c r="I9" s="332"/>
      <c r="J9" s="7"/>
      <c r="L9" s="14"/>
      <c r="M9" s="348" t="s">
        <v>25</v>
      </c>
      <c r="N9" s="331"/>
      <c r="O9" s="331"/>
      <c r="P9" s="331"/>
      <c r="Q9" s="331"/>
      <c r="R9" s="332"/>
      <c r="S9" s="182" t="s">
        <v>246</v>
      </c>
    </row>
    <row r="10" spans="1:20" ht="13.5" thickBot="1">
      <c r="A10" s="5"/>
      <c r="B10" s="35"/>
      <c r="C10" s="30"/>
      <c r="D10" s="30"/>
      <c r="E10" s="30"/>
      <c r="F10" s="30"/>
      <c r="G10" s="31"/>
      <c r="H10" s="329"/>
      <c r="I10" s="329"/>
      <c r="J10" s="329"/>
      <c r="K10" s="329"/>
      <c r="L10" s="14"/>
      <c r="M10" s="28"/>
      <c r="N10" s="28"/>
      <c r="O10" s="28"/>
      <c r="P10" s="28"/>
      <c r="Q10" s="28"/>
      <c r="R10" s="28"/>
      <c r="S10" s="29"/>
    </row>
    <row r="11" spans="1:20" s="1" customFormat="1" ht="52.5" customHeight="1" thickBot="1">
      <c r="A11" s="5"/>
      <c r="B11" s="38" t="s">
        <v>34</v>
      </c>
      <c r="C11" s="503" t="s">
        <v>140</v>
      </c>
      <c r="D11" s="375"/>
      <c r="E11" s="375"/>
      <c r="F11" s="375"/>
      <c r="G11" s="375"/>
      <c r="H11" s="375"/>
      <c r="I11" s="375"/>
      <c r="J11" s="375"/>
      <c r="K11" s="375"/>
      <c r="L11" s="375"/>
      <c r="M11" s="375"/>
      <c r="N11" s="375"/>
      <c r="O11" s="375"/>
      <c r="P11" s="375"/>
      <c r="Q11" s="375"/>
      <c r="R11" s="375"/>
      <c r="S11" s="376"/>
    </row>
    <row r="12" spans="1:20" s="1" customFormat="1" ht="9.75" customHeight="1">
      <c r="A12" s="5"/>
      <c r="B12" s="11"/>
      <c r="C12" s="5"/>
      <c r="D12" s="5"/>
      <c r="E12" s="5"/>
      <c r="F12" s="5"/>
      <c r="G12" s="5"/>
      <c r="H12" s="5"/>
      <c r="I12" s="5"/>
      <c r="J12" s="5"/>
      <c r="K12" s="5"/>
      <c r="L12" s="5"/>
      <c r="M12" s="7"/>
      <c r="N12" s="7"/>
      <c r="O12" s="7"/>
      <c r="P12" s="7"/>
      <c r="Q12" s="7"/>
      <c r="R12" s="7"/>
      <c r="S12" s="7"/>
    </row>
    <row r="13" spans="1:20" s="1" customFormat="1" ht="18" customHeight="1">
      <c r="A13" s="32" t="s">
        <v>32</v>
      </c>
      <c r="B13" s="506" t="s">
        <v>0</v>
      </c>
      <c r="C13" s="501" t="s">
        <v>188</v>
      </c>
      <c r="D13" s="501" t="s">
        <v>1</v>
      </c>
      <c r="E13" s="501" t="s">
        <v>2</v>
      </c>
      <c r="F13" s="506" t="s">
        <v>3</v>
      </c>
      <c r="G13" s="506"/>
      <c r="H13" s="506"/>
      <c r="I13" s="506"/>
      <c r="J13" s="506"/>
      <c r="K13" s="506"/>
      <c r="L13" s="506"/>
      <c r="M13" s="506"/>
      <c r="N13" s="506"/>
      <c r="O13" s="506"/>
      <c r="P13" s="506"/>
      <c r="Q13" s="506"/>
      <c r="R13" s="506"/>
      <c r="S13" s="508" t="s">
        <v>30</v>
      </c>
    </row>
    <row r="14" spans="1:20" ht="23.1" customHeight="1">
      <c r="A14" s="501" t="s">
        <v>33</v>
      </c>
      <c r="B14" s="506"/>
      <c r="C14" s="501"/>
      <c r="D14" s="507"/>
      <c r="E14" s="507"/>
      <c r="F14" s="183"/>
      <c r="G14" s="502" t="s">
        <v>4</v>
      </c>
      <c r="H14" s="502"/>
      <c r="I14" s="502"/>
      <c r="J14" s="502" t="s">
        <v>5</v>
      </c>
      <c r="K14" s="502"/>
      <c r="L14" s="502"/>
      <c r="M14" s="502" t="s">
        <v>6</v>
      </c>
      <c r="N14" s="502"/>
      <c r="O14" s="502"/>
      <c r="P14" s="502" t="s">
        <v>7</v>
      </c>
      <c r="Q14" s="502"/>
      <c r="R14" s="502"/>
      <c r="S14" s="508"/>
    </row>
    <row r="15" spans="1:20" ht="23.1" customHeight="1">
      <c r="A15" s="501"/>
      <c r="B15" s="506"/>
      <c r="C15" s="501"/>
      <c r="D15" s="507"/>
      <c r="E15" s="507"/>
      <c r="F15" s="183"/>
      <c r="G15" s="201" t="s">
        <v>9</v>
      </c>
      <c r="H15" s="201" t="s">
        <v>10</v>
      </c>
      <c r="I15" s="201" t="s">
        <v>11</v>
      </c>
      <c r="J15" s="201" t="s">
        <v>12</v>
      </c>
      <c r="K15" s="201" t="s">
        <v>13</v>
      </c>
      <c r="L15" s="201" t="s">
        <v>14</v>
      </c>
      <c r="M15" s="201" t="s">
        <v>15</v>
      </c>
      <c r="N15" s="201" t="s">
        <v>16</v>
      </c>
      <c r="O15" s="201" t="s">
        <v>17</v>
      </c>
      <c r="P15" s="201" t="s">
        <v>18</v>
      </c>
      <c r="Q15" s="201" t="s">
        <v>19</v>
      </c>
      <c r="R15" s="201" t="s">
        <v>8</v>
      </c>
      <c r="S15" s="508"/>
    </row>
    <row r="16" spans="1:20" ht="45.75" customHeight="1">
      <c r="A16" s="538">
        <v>1.48</v>
      </c>
      <c r="B16" s="540" t="s">
        <v>141</v>
      </c>
      <c r="C16" s="532" t="s">
        <v>247</v>
      </c>
      <c r="D16" s="541" t="s">
        <v>142</v>
      </c>
      <c r="E16" s="246">
        <f>SUM(G16:R16)</f>
        <v>6.0599999999999987</v>
      </c>
      <c r="F16" s="234" t="s">
        <v>20</v>
      </c>
      <c r="G16" s="235">
        <v>1</v>
      </c>
      <c r="H16" s="245">
        <v>0.01</v>
      </c>
      <c r="I16" s="236">
        <v>1</v>
      </c>
      <c r="J16" s="245">
        <v>0.01</v>
      </c>
      <c r="K16" s="236">
        <v>1</v>
      </c>
      <c r="L16" s="245">
        <v>0.01</v>
      </c>
      <c r="M16" s="236">
        <v>1</v>
      </c>
      <c r="N16" s="245">
        <v>0.01</v>
      </c>
      <c r="O16" s="236">
        <v>1</v>
      </c>
      <c r="P16" s="245">
        <v>0.01</v>
      </c>
      <c r="Q16" s="236">
        <v>1</v>
      </c>
      <c r="R16" s="245">
        <v>0.01</v>
      </c>
      <c r="S16" s="37"/>
    </row>
    <row r="17" spans="1:19" ht="33" customHeight="1">
      <c r="A17" s="538"/>
      <c r="B17" s="531"/>
      <c r="C17" s="533"/>
      <c r="D17" s="534"/>
      <c r="E17" s="246">
        <f t="shared" ref="E17:E27" si="0">SUM(G17:R17)</f>
        <v>3.0299999999999994</v>
      </c>
      <c r="F17" s="234" t="s">
        <v>21</v>
      </c>
      <c r="G17" s="237">
        <v>1</v>
      </c>
      <c r="H17" s="237">
        <v>0.01</v>
      </c>
      <c r="I17" s="237">
        <v>1</v>
      </c>
      <c r="J17" s="237">
        <v>0.01</v>
      </c>
      <c r="K17" s="237">
        <v>1</v>
      </c>
      <c r="L17" s="237">
        <v>0.01</v>
      </c>
      <c r="M17" s="237">
        <v>0</v>
      </c>
      <c r="N17" s="237">
        <v>0</v>
      </c>
      <c r="O17" s="237">
        <v>0</v>
      </c>
      <c r="P17" s="237"/>
      <c r="Q17" s="237"/>
      <c r="R17" s="237"/>
      <c r="S17" s="205"/>
    </row>
    <row r="18" spans="1:19" s="79" customFormat="1" ht="24.95" customHeight="1">
      <c r="A18" s="425">
        <v>1.49</v>
      </c>
      <c r="B18" s="531" t="s">
        <v>143</v>
      </c>
      <c r="C18" s="532" t="s">
        <v>248</v>
      </c>
      <c r="D18" s="535" t="s">
        <v>144</v>
      </c>
      <c r="E18" s="246">
        <f t="shared" si="0"/>
        <v>40.080000000000005</v>
      </c>
      <c r="F18" s="234" t="s">
        <v>20</v>
      </c>
      <c r="G18" s="236">
        <v>10</v>
      </c>
      <c r="H18" s="245">
        <v>0.01</v>
      </c>
      <c r="I18" s="245">
        <v>0.01</v>
      </c>
      <c r="J18" s="245">
        <v>0.01</v>
      </c>
      <c r="K18" s="236">
        <v>10</v>
      </c>
      <c r="L18" s="245">
        <v>0.01</v>
      </c>
      <c r="M18" s="245">
        <v>0.01</v>
      </c>
      <c r="N18" s="236">
        <v>10</v>
      </c>
      <c r="O18" s="245">
        <v>0.01</v>
      </c>
      <c r="P18" s="245">
        <v>0.01</v>
      </c>
      <c r="Q18" s="236">
        <v>10</v>
      </c>
      <c r="R18" s="245">
        <v>0.01</v>
      </c>
      <c r="S18" s="206"/>
    </row>
    <row r="19" spans="1:19" s="79" customFormat="1" ht="24.95" customHeight="1">
      <c r="A19" s="425"/>
      <c r="B19" s="531"/>
      <c r="C19" s="533"/>
      <c r="D19" s="539"/>
      <c r="E19" s="246">
        <f t="shared" si="0"/>
        <v>107.04</v>
      </c>
      <c r="F19" s="234" t="s">
        <v>21</v>
      </c>
      <c r="G19" s="237">
        <v>40</v>
      </c>
      <c r="H19" s="237">
        <v>0.01</v>
      </c>
      <c r="I19" s="237">
        <v>0.01</v>
      </c>
      <c r="J19" s="237">
        <v>0.01</v>
      </c>
      <c r="K19" s="237">
        <v>40</v>
      </c>
      <c r="L19" s="237">
        <v>0.01</v>
      </c>
      <c r="M19" s="237">
        <v>0</v>
      </c>
      <c r="N19" s="237">
        <v>27</v>
      </c>
      <c r="O19" s="237"/>
      <c r="P19" s="237"/>
      <c r="Q19" s="237"/>
      <c r="R19" s="237"/>
      <c r="S19" s="206"/>
    </row>
    <row r="20" spans="1:19" ht="24.95" customHeight="1">
      <c r="A20" s="425">
        <v>1.5</v>
      </c>
      <c r="B20" s="531" t="s">
        <v>145</v>
      </c>
      <c r="C20" s="532" t="s">
        <v>249</v>
      </c>
      <c r="D20" s="534" t="s">
        <v>146</v>
      </c>
      <c r="E20" s="246">
        <f t="shared" si="0"/>
        <v>40.080000000000005</v>
      </c>
      <c r="F20" s="234" t="s">
        <v>20</v>
      </c>
      <c r="G20" s="236">
        <v>10</v>
      </c>
      <c r="H20" s="245">
        <v>0.01</v>
      </c>
      <c r="I20" s="245">
        <v>0.01</v>
      </c>
      <c r="J20" s="245">
        <v>0.01</v>
      </c>
      <c r="K20" s="236">
        <v>10</v>
      </c>
      <c r="L20" s="245">
        <v>0.01</v>
      </c>
      <c r="M20" s="245">
        <v>0.01</v>
      </c>
      <c r="N20" s="236">
        <v>10</v>
      </c>
      <c r="O20" s="245">
        <v>0.01</v>
      </c>
      <c r="P20" s="245">
        <v>0.01</v>
      </c>
      <c r="Q20" s="236">
        <v>10</v>
      </c>
      <c r="R20" s="245">
        <v>0.01</v>
      </c>
      <c r="S20" s="207"/>
    </row>
    <row r="21" spans="1:19" ht="24.95" customHeight="1">
      <c r="A21" s="425"/>
      <c r="B21" s="531"/>
      <c r="C21" s="533"/>
      <c r="D21" s="534"/>
      <c r="E21" s="246">
        <f t="shared" si="0"/>
        <v>20.040000000000003</v>
      </c>
      <c r="F21" s="234" t="s">
        <v>21</v>
      </c>
      <c r="G21" s="237">
        <v>10</v>
      </c>
      <c r="H21" s="237">
        <v>0.01</v>
      </c>
      <c r="I21" s="237">
        <v>0.01</v>
      </c>
      <c r="J21" s="237">
        <v>0.01</v>
      </c>
      <c r="K21" s="237">
        <v>10</v>
      </c>
      <c r="L21" s="237">
        <v>0.01</v>
      </c>
      <c r="M21" s="237">
        <v>0</v>
      </c>
      <c r="N21" s="237">
        <v>0</v>
      </c>
      <c r="O21" s="237"/>
      <c r="P21" s="237"/>
      <c r="Q21" s="237"/>
      <c r="R21" s="237"/>
      <c r="S21" s="208"/>
    </row>
    <row r="22" spans="1:19" ht="24.95" customHeight="1">
      <c r="A22" s="425">
        <v>1.51</v>
      </c>
      <c r="B22" s="531" t="s">
        <v>147</v>
      </c>
      <c r="C22" s="532" t="s">
        <v>250</v>
      </c>
      <c r="D22" s="535" t="s">
        <v>148</v>
      </c>
      <c r="E22" s="246">
        <f t="shared" si="0"/>
        <v>14</v>
      </c>
      <c r="F22" s="234" t="s">
        <v>20</v>
      </c>
      <c r="G22" s="236">
        <v>1</v>
      </c>
      <c r="H22" s="236">
        <v>2</v>
      </c>
      <c r="I22" s="236">
        <v>1</v>
      </c>
      <c r="J22" s="236">
        <v>1</v>
      </c>
      <c r="K22" s="236">
        <v>2</v>
      </c>
      <c r="L22" s="236">
        <v>1</v>
      </c>
      <c r="M22" s="236">
        <v>1</v>
      </c>
      <c r="N22" s="236">
        <v>1</v>
      </c>
      <c r="O22" s="236">
        <v>1</v>
      </c>
      <c r="P22" s="236">
        <v>1</v>
      </c>
      <c r="Q22" s="236">
        <v>1</v>
      </c>
      <c r="R22" s="236">
        <v>1</v>
      </c>
      <c r="S22" s="536"/>
    </row>
    <row r="23" spans="1:19" ht="24.95" customHeight="1">
      <c r="A23" s="425"/>
      <c r="B23" s="531"/>
      <c r="C23" s="533"/>
      <c r="D23" s="535"/>
      <c r="E23" s="233">
        <f t="shared" si="0"/>
        <v>8</v>
      </c>
      <c r="F23" s="234" t="s">
        <v>21</v>
      </c>
      <c r="G23" s="237">
        <v>1</v>
      </c>
      <c r="H23" s="237">
        <v>2</v>
      </c>
      <c r="I23" s="237">
        <v>1</v>
      </c>
      <c r="J23" s="237">
        <v>1</v>
      </c>
      <c r="K23" s="237">
        <v>1</v>
      </c>
      <c r="L23" s="237">
        <v>1</v>
      </c>
      <c r="M23" s="237">
        <v>0</v>
      </c>
      <c r="N23" s="237">
        <v>0</v>
      </c>
      <c r="O23" s="237">
        <v>1</v>
      </c>
      <c r="P23" s="238"/>
      <c r="Q23" s="237"/>
      <c r="R23" s="237"/>
      <c r="S23" s="537"/>
    </row>
    <row r="24" spans="1:19" ht="24.95" customHeight="1">
      <c r="A24" s="538">
        <v>1.52</v>
      </c>
      <c r="B24" s="531" t="s">
        <v>149</v>
      </c>
      <c r="C24" s="532" t="s">
        <v>251</v>
      </c>
      <c r="D24" s="534" t="s">
        <v>150</v>
      </c>
      <c r="E24" s="246">
        <f t="shared" si="0"/>
        <v>11.01</v>
      </c>
      <c r="F24" s="234" t="s">
        <v>20</v>
      </c>
      <c r="G24" s="236">
        <v>1</v>
      </c>
      <c r="H24" s="236">
        <v>0.01</v>
      </c>
      <c r="I24" s="236">
        <v>1</v>
      </c>
      <c r="J24" s="236">
        <v>1</v>
      </c>
      <c r="K24" s="236">
        <v>1</v>
      </c>
      <c r="L24" s="236">
        <v>1</v>
      </c>
      <c r="M24" s="236">
        <v>1</v>
      </c>
      <c r="N24" s="236">
        <v>1</v>
      </c>
      <c r="O24" s="236">
        <v>1</v>
      </c>
      <c r="P24" s="236">
        <v>1</v>
      </c>
      <c r="Q24" s="236">
        <v>1</v>
      </c>
      <c r="R24" s="236">
        <v>1</v>
      </c>
      <c r="S24" s="536"/>
    </row>
    <row r="25" spans="1:19" ht="24.95" customHeight="1">
      <c r="A25" s="538"/>
      <c r="B25" s="531"/>
      <c r="C25" s="533"/>
      <c r="D25" s="534"/>
      <c r="E25" s="246">
        <f t="shared" si="0"/>
        <v>8.01</v>
      </c>
      <c r="F25" s="234" t="s">
        <v>21</v>
      </c>
      <c r="G25" s="237">
        <v>1</v>
      </c>
      <c r="H25" s="237">
        <v>0.01</v>
      </c>
      <c r="I25" s="237">
        <v>1</v>
      </c>
      <c r="J25" s="237">
        <v>2</v>
      </c>
      <c r="K25" s="237">
        <v>1</v>
      </c>
      <c r="L25" s="237">
        <v>2</v>
      </c>
      <c r="M25" s="237">
        <v>0</v>
      </c>
      <c r="N25" s="237">
        <v>0</v>
      </c>
      <c r="O25" s="237">
        <v>1</v>
      </c>
      <c r="P25" s="237"/>
      <c r="Q25" s="237"/>
      <c r="R25" s="237"/>
      <c r="S25" s="537"/>
    </row>
    <row r="26" spans="1:19" ht="24.95" customHeight="1">
      <c r="A26" s="425">
        <v>1.53</v>
      </c>
      <c r="B26" s="531" t="s">
        <v>151</v>
      </c>
      <c r="C26" s="532" t="s">
        <v>252</v>
      </c>
      <c r="D26" s="534" t="s">
        <v>142</v>
      </c>
      <c r="E26" s="246">
        <f t="shared" si="0"/>
        <v>1.1100000000000001</v>
      </c>
      <c r="F26" s="234" t="s">
        <v>20</v>
      </c>
      <c r="G26" s="236">
        <v>1</v>
      </c>
      <c r="H26" s="245">
        <v>0.01</v>
      </c>
      <c r="I26" s="245">
        <v>0.01</v>
      </c>
      <c r="J26" s="245">
        <v>0.01</v>
      </c>
      <c r="K26" s="245">
        <v>0.01</v>
      </c>
      <c r="L26" s="245">
        <v>0.01</v>
      </c>
      <c r="M26" s="245">
        <v>0.01</v>
      </c>
      <c r="N26" s="245">
        <v>0.01</v>
      </c>
      <c r="O26" s="245">
        <v>0.01</v>
      </c>
      <c r="P26" s="245">
        <v>0.01</v>
      </c>
      <c r="Q26" s="245">
        <v>0.01</v>
      </c>
      <c r="R26" s="245">
        <v>0.01</v>
      </c>
      <c r="S26" s="208"/>
    </row>
    <row r="27" spans="1:19" ht="24.95" customHeight="1">
      <c r="A27" s="425"/>
      <c r="B27" s="531"/>
      <c r="C27" s="533"/>
      <c r="D27" s="534"/>
      <c r="E27" s="246">
        <f t="shared" si="0"/>
        <v>1.05</v>
      </c>
      <c r="F27" s="234" t="s">
        <v>21</v>
      </c>
      <c r="G27" s="237">
        <v>1</v>
      </c>
      <c r="H27" s="237">
        <v>0.01</v>
      </c>
      <c r="I27" s="237">
        <v>0.01</v>
      </c>
      <c r="J27" s="237">
        <v>0.01</v>
      </c>
      <c r="K27" s="237">
        <v>0.01</v>
      </c>
      <c r="L27" s="237">
        <v>0.01</v>
      </c>
      <c r="M27" s="237">
        <v>0</v>
      </c>
      <c r="N27" s="237">
        <v>0</v>
      </c>
      <c r="O27" s="237"/>
      <c r="P27" s="237"/>
      <c r="Q27" s="237"/>
      <c r="R27" s="237"/>
      <c r="S27" s="208"/>
    </row>
    <row r="28" spans="1:19" ht="21.75" customHeight="1">
      <c r="A28" s="209"/>
      <c r="B28" s="210"/>
      <c r="C28" s="187"/>
      <c r="D28" s="211"/>
      <c r="E28" s="212"/>
      <c r="F28" s="213"/>
      <c r="G28" s="214"/>
      <c r="H28" s="214"/>
      <c r="I28" s="214"/>
      <c r="J28" s="214"/>
      <c r="K28" s="214"/>
      <c r="L28" s="214"/>
      <c r="M28" s="214"/>
      <c r="N28" s="214"/>
      <c r="O28" s="214"/>
      <c r="P28" s="214"/>
      <c r="Q28" s="214"/>
      <c r="R28" s="214"/>
      <c r="S28" s="215"/>
    </row>
    <row r="29" spans="1:19" s="115" customFormat="1" ht="12" customHeight="1">
      <c r="B29" s="194" t="s">
        <v>70</v>
      </c>
      <c r="C29" s="117"/>
      <c r="E29" s="474" t="s">
        <v>94</v>
      </c>
      <c r="F29" s="474"/>
      <c r="G29" s="474"/>
      <c r="H29" s="474"/>
      <c r="I29" s="474"/>
      <c r="J29" s="118"/>
      <c r="K29" s="118"/>
      <c r="L29" s="118"/>
      <c r="S29" s="119" t="s">
        <v>27</v>
      </c>
    </row>
    <row r="30" spans="1:19" s="115" customFormat="1" ht="12.75">
      <c r="B30" s="117"/>
      <c r="C30" s="117"/>
      <c r="D30" s="117"/>
      <c r="E30" s="117"/>
      <c r="F30" s="117"/>
      <c r="G30" s="117"/>
      <c r="J30" s="120"/>
    </row>
    <row r="31" spans="1:19" s="115" customFormat="1" ht="12.75" customHeight="1">
      <c r="B31" s="121"/>
      <c r="C31" s="117"/>
      <c r="D31" s="117"/>
      <c r="E31" s="117"/>
      <c r="F31" s="117"/>
      <c r="G31" s="117"/>
      <c r="J31" s="122"/>
      <c r="S31" s="123"/>
    </row>
    <row r="32" spans="1:19" s="115" customFormat="1" ht="12.75" customHeight="1">
      <c r="B32" s="216" t="s">
        <v>285</v>
      </c>
      <c r="C32" s="117"/>
      <c r="D32" s="125"/>
      <c r="E32" s="530" t="s">
        <v>285</v>
      </c>
      <c r="F32" s="530"/>
      <c r="G32" s="530"/>
      <c r="H32" s="530"/>
      <c r="I32" s="530"/>
      <c r="J32" s="195"/>
      <c r="K32" s="129"/>
      <c r="L32" s="129"/>
      <c r="R32" s="475" t="s">
        <v>273</v>
      </c>
      <c r="S32" s="475"/>
    </row>
    <row r="33" spans="2:19" s="115" customFormat="1" ht="12.75">
      <c r="B33" s="125" t="s">
        <v>152</v>
      </c>
      <c r="C33" s="125"/>
      <c r="D33" s="125"/>
      <c r="E33" s="529" t="s">
        <v>23</v>
      </c>
      <c r="F33" s="529"/>
      <c r="G33" s="529"/>
      <c r="H33" s="529"/>
      <c r="I33" s="529"/>
      <c r="J33" s="130"/>
      <c r="K33" s="130"/>
      <c r="L33" s="130"/>
      <c r="M33" s="131"/>
      <c r="N33" s="131"/>
      <c r="O33" s="132"/>
      <c r="P33" s="132"/>
      <c r="Q33" s="132"/>
      <c r="R33" s="132"/>
      <c r="S33" s="481" t="s">
        <v>24</v>
      </c>
    </row>
    <row r="34" spans="2:19" s="115" customFormat="1" ht="12.75">
      <c r="B34" s="196" t="s">
        <v>29</v>
      </c>
      <c r="C34" s="196"/>
      <c r="D34" s="196"/>
      <c r="E34" s="483" t="s">
        <v>29</v>
      </c>
      <c r="F34" s="483"/>
      <c r="G34" s="483"/>
      <c r="H34" s="483"/>
      <c r="I34" s="483"/>
      <c r="J34" s="130"/>
      <c r="K34" s="130"/>
      <c r="L34" s="130"/>
      <c r="M34" s="132"/>
      <c r="N34" s="132"/>
      <c r="O34" s="132"/>
      <c r="P34" s="132"/>
      <c r="Q34" s="132"/>
      <c r="R34" s="132"/>
      <c r="S34" s="482"/>
    </row>
    <row r="35" spans="2:19" s="115" customFormat="1" ht="12.75">
      <c r="B35" s="217"/>
      <c r="C35" s="218"/>
    </row>
    <row r="36" spans="2:19" ht="12.75">
      <c r="G36" s="318"/>
      <c r="H36" s="318"/>
      <c r="I36" s="219"/>
      <c r="J36" s="147"/>
      <c r="K36" s="219"/>
      <c r="L36" s="318"/>
      <c r="M36" s="318"/>
    </row>
    <row r="37" spans="2:19" ht="12.75">
      <c r="G37" s="319"/>
      <c r="H37" s="319"/>
      <c r="I37"/>
      <c r="J37" s="176"/>
      <c r="K37"/>
      <c r="L37" s="357"/>
      <c r="M37" s="357"/>
    </row>
  </sheetData>
  <mergeCells count="56">
    <mergeCell ref="C9:I9"/>
    <mergeCell ref="M9:R9"/>
    <mergeCell ref="A1:S1"/>
    <mergeCell ref="A2:S2"/>
    <mergeCell ref="A3:S3"/>
    <mergeCell ref="C8:I8"/>
    <mergeCell ref="M8:R8"/>
    <mergeCell ref="H10:K10"/>
    <mergeCell ref="C11:S11"/>
    <mergeCell ref="B13:B15"/>
    <mergeCell ref="C13:C15"/>
    <mergeCell ref="D13:D15"/>
    <mergeCell ref="E13:E15"/>
    <mergeCell ref="F13:R13"/>
    <mergeCell ref="S13:S15"/>
    <mergeCell ref="G14:I14"/>
    <mergeCell ref="J14:L14"/>
    <mergeCell ref="M14:O14"/>
    <mergeCell ref="P14:R14"/>
    <mergeCell ref="A14:A15"/>
    <mergeCell ref="A20:A21"/>
    <mergeCell ref="B20:B21"/>
    <mergeCell ref="C20:C21"/>
    <mergeCell ref="D20:D21"/>
    <mergeCell ref="A18:A19"/>
    <mergeCell ref="B18:B19"/>
    <mergeCell ref="C18:C19"/>
    <mergeCell ref="D18:D19"/>
    <mergeCell ref="A16:A17"/>
    <mergeCell ref="B16:B17"/>
    <mergeCell ref="C16:C17"/>
    <mergeCell ref="D16:D17"/>
    <mergeCell ref="A24:A25"/>
    <mergeCell ref="B24:B25"/>
    <mergeCell ref="C24:C25"/>
    <mergeCell ref="D24:D25"/>
    <mergeCell ref="S24:S25"/>
    <mergeCell ref="A22:A23"/>
    <mergeCell ref="B22:B23"/>
    <mergeCell ref="C22:C23"/>
    <mergeCell ref="D22:D23"/>
    <mergeCell ref="S22:S23"/>
    <mergeCell ref="A26:A27"/>
    <mergeCell ref="B26:B27"/>
    <mergeCell ref="C26:C27"/>
    <mergeCell ref="D26:D27"/>
    <mergeCell ref="E29:I29"/>
    <mergeCell ref="G37:H37"/>
    <mergeCell ref="L37:M37"/>
    <mergeCell ref="R32:S32"/>
    <mergeCell ref="E33:I33"/>
    <mergeCell ref="S33:S34"/>
    <mergeCell ref="E34:I34"/>
    <mergeCell ref="G36:H36"/>
    <mergeCell ref="L36:M36"/>
    <mergeCell ref="E32:I32"/>
  </mergeCells>
  <pageMargins left="0.25" right="0.25" top="0.75" bottom="0.75" header="0.3" footer="0.3"/>
  <pageSetup scale="56" orientation="landscape" horizontalDpi="360" verticalDpi="36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82"/>
  <sheetViews>
    <sheetView tabSelected="1" view="pageLayout" zoomScale="62" zoomScaleNormal="69" zoomScalePageLayoutView="62" workbookViewId="0">
      <selection activeCell="L5" sqref="L5"/>
    </sheetView>
  </sheetViews>
  <sheetFormatPr baseColWidth="10" defaultRowHeight="15"/>
  <cols>
    <col min="1" max="1" width="11.42578125" style="248"/>
    <col min="2" max="2" width="24.5703125" style="248" customWidth="1"/>
    <col min="3" max="3" width="10" style="248" customWidth="1"/>
    <col min="4" max="12" width="7.7109375" style="248" customWidth="1"/>
    <col min="13" max="13" width="8.7109375" style="248" customWidth="1"/>
    <col min="14" max="14" width="9.28515625" style="248" customWidth="1"/>
    <col min="15" max="15" width="11.42578125" style="248"/>
    <col min="16" max="16" width="16.5703125" style="248" customWidth="1"/>
    <col min="17" max="17" width="19.5703125" style="248" customWidth="1"/>
    <col min="18" max="18" width="7.7109375" style="248" customWidth="1"/>
    <col min="19" max="19" width="7.5703125" style="248" customWidth="1"/>
    <col min="20" max="20" width="7.28515625" style="248" customWidth="1"/>
    <col min="21" max="21" width="8.85546875" style="248" customWidth="1"/>
    <col min="22" max="16384" width="11.42578125" style="248"/>
  </cols>
  <sheetData>
    <row r="2" spans="1:22" ht="15" customHeight="1">
      <c r="A2" s="311"/>
      <c r="B2" s="311"/>
      <c r="C2" s="560" t="s">
        <v>298</v>
      </c>
      <c r="D2" s="560"/>
      <c r="E2" s="560"/>
      <c r="F2" s="560"/>
      <c r="G2" s="560"/>
      <c r="H2" s="560"/>
      <c r="I2" s="560"/>
      <c r="J2" s="560"/>
      <c r="K2" s="560"/>
      <c r="L2" s="560"/>
      <c r="M2" s="560"/>
      <c r="N2" s="560"/>
      <c r="O2" s="560"/>
      <c r="P2" s="560"/>
      <c r="Q2" s="311"/>
    </row>
    <row r="3" spans="1:22" ht="15" customHeight="1">
      <c r="A3" s="311"/>
      <c r="B3" s="311"/>
      <c r="C3" s="560" t="s">
        <v>297</v>
      </c>
      <c r="D3" s="560"/>
      <c r="E3" s="560"/>
      <c r="F3" s="560"/>
      <c r="G3" s="560"/>
      <c r="H3" s="560"/>
      <c r="I3" s="560"/>
      <c r="J3" s="560"/>
      <c r="K3" s="560"/>
      <c r="L3" s="560"/>
      <c r="M3" s="560"/>
      <c r="N3" s="560"/>
      <c r="O3" s="560"/>
      <c r="P3" s="560"/>
      <c r="Q3" s="311"/>
    </row>
    <row r="4" spans="1:22">
      <c r="C4" s="549"/>
      <c r="D4" s="543"/>
      <c r="E4" s="543"/>
      <c r="F4" s="543"/>
      <c r="G4" s="543"/>
      <c r="H4" s="543"/>
      <c r="I4" s="543"/>
      <c r="J4" s="543"/>
      <c r="K4" s="543"/>
      <c r="L4" s="543"/>
      <c r="M4" s="543"/>
      <c r="N4" s="543"/>
      <c r="O4" s="543"/>
      <c r="P4" s="543"/>
    </row>
    <row r="6" spans="1:22" ht="30" customHeight="1"/>
    <row r="7" spans="1:22">
      <c r="K7" s="561" t="s">
        <v>267</v>
      </c>
      <c r="L7" s="562"/>
      <c r="M7" s="562"/>
      <c r="N7" s="562"/>
      <c r="O7" s="562"/>
      <c r="P7" s="562"/>
      <c r="Q7" s="562"/>
      <c r="R7" s="562"/>
      <c r="S7" s="562"/>
      <c r="T7" s="562"/>
      <c r="U7" s="562"/>
    </row>
    <row r="8" spans="1:22">
      <c r="K8" s="562"/>
      <c r="L8" s="562"/>
      <c r="M8" s="562"/>
      <c r="N8" s="562"/>
      <c r="O8" s="562"/>
      <c r="P8" s="562"/>
      <c r="Q8" s="562"/>
      <c r="R8" s="562"/>
      <c r="S8" s="562"/>
      <c r="T8" s="562"/>
      <c r="U8" s="562"/>
    </row>
    <row r="10" spans="1:22" ht="15" customHeight="1">
      <c r="A10" s="563" t="s">
        <v>157</v>
      </c>
      <c r="B10" s="563"/>
      <c r="C10" s="563"/>
      <c r="D10" s="563"/>
      <c r="E10" s="563"/>
      <c r="F10" s="563"/>
      <c r="G10" s="563"/>
      <c r="H10" s="563"/>
      <c r="I10" s="563"/>
      <c r="J10" s="563"/>
      <c r="K10" s="563"/>
      <c r="L10" s="563"/>
      <c r="M10" s="563"/>
      <c r="N10" s="563"/>
      <c r="O10" s="563"/>
      <c r="P10" s="563"/>
      <c r="Q10" s="563"/>
      <c r="R10" s="563"/>
      <c r="S10" s="563"/>
      <c r="T10" s="563"/>
      <c r="U10" s="563"/>
    </row>
    <row r="11" spans="1:22">
      <c r="A11" s="563"/>
      <c r="B11" s="563"/>
      <c r="C11" s="563"/>
      <c r="D11" s="563"/>
      <c r="E11" s="563"/>
      <c r="F11" s="563"/>
      <c r="G11" s="563"/>
      <c r="H11" s="563"/>
      <c r="I11" s="563"/>
      <c r="J11" s="563"/>
      <c r="K11" s="563"/>
      <c r="L11" s="563"/>
      <c r="M11" s="563"/>
      <c r="N11" s="563"/>
      <c r="O11" s="563"/>
      <c r="P11" s="563"/>
      <c r="Q11" s="563"/>
      <c r="R11" s="563"/>
      <c r="S11" s="563"/>
      <c r="T11" s="563"/>
      <c r="U11" s="563"/>
    </row>
    <row r="12" spans="1:22">
      <c r="A12" s="563"/>
      <c r="B12" s="563"/>
      <c r="C12" s="563"/>
      <c r="D12" s="563"/>
      <c r="E12" s="563"/>
      <c r="F12" s="563"/>
      <c r="G12" s="563"/>
      <c r="H12" s="563"/>
      <c r="I12" s="563"/>
      <c r="J12" s="563"/>
      <c r="K12" s="563"/>
      <c r="L12" s="563"/>
      <c r="M12" s="563"/>
      <c r="N12" s="563"/>
      <c r="O12" s="563"/>
      <c r="P12" s="563"/>
      <c r="Q12" s="563"/>
      <c r="R12" s="563"/>
      <c r="S12" s="563"/>
      <c r="T12" s="563"/>
      <c r="U12" s="563"/>
    </row>
    <row r="13" spans="1:22">
      <c r="A13" s="249"/>
      <c r="B13" s="249"/>
      <c r="C13" s="249"/>
      <c r="D13" s="249"/>
      <c r="E13" s="249"/>
      <c r="F13" s="249"/>
      <c r="G13" s="249"/>
      <c r="H13" s="249"/>
      <c r="I13" s="249"/>
      <c r="J13" s="249"/>
      <c r="K13" s="249"/>
      <c r="L13" s="249"/>
      <c r="M13" s="249"/>
      <c r="N13" s="249"/>
      <c r="O13" s="249"/>
      <c r="P13" s="249"/>
      <c r="Q13" s="249"/>
    </row>
    <row r="14" spans="1:22">
      <c r="A14" s="250" t="s">
        <v>158</v>
      </c>
      <c r="B14" s="251" t="s">
        <v>159</v>
      </c>
      <c r="C14" s="250" t="s">
        <v>9</v>
      </c>
      <c r="D14" s="250" t="s">
        <v>10</v>
      </c>
      <c r="E14" s="250" t="s">
        <v>11</v>
      </c>
      <c r="F14" s="250" t="s">
        <v>12</v>
      </c>
      <c r="G14" s="250" t="s">
        <v>13</v>
      </c>
      <c r="H14" s="250" t="s">
        <v>14</v>
      </c>
      <c r="I14" s="250" t="s">
        <v>15</v>
      </c>
      <c r="J14" s="250" t="s">
        <v>16</v>
      </c>
      <c r="K14" s="250" t="s">
        <v>17</v>
      </c>
      <c r="L14" s="250" t="s">
        <v>18</v>
      </c>
      <c r="M14" s="250" t="s">
        <v>19</v>
      </c>
      <c r="N14" s="250" t="s">
        <v>8</v>
      </c>
      <c r="O14" s="250" t="s">
        <v>160</v>
      </c>
      <c r="P14" s="250" t="s">
        <v>161</v>
      </c>
      <c r="Q14" s="250" t="s">
        <v>162</v>
      </c>
      <c r="R14" s="563" t="s">
        <v>30</v>
      </c>
      <c r="S14" s="563"/>
      <c r="T14" s="563"/>
      <c r="U14" s="563"/>
    </row>
    <row r="15" spans="1:22" ht="24.95" customHeight="1">
      <c r="A15" s="252">
        <v>1.1000000000000001</v>
      </c>
      <c r="B15" s="253" t="s">
        <v>287</v>
      </c>
      <c r="C15" s="300">
        <v>0</v>
      </c>
      <c r="D15" s="300">
        <v>0</v>
      </c>
      <c r="E15" s="300">
        <v>0</v>
      </c>
      <c r="F15" s="254">
        <v>0</v>
      </c>
      <c r="G15" s="254">
        <v>0</v>
      </c>
      <c r="H15" s="254">
        <v>0</v>
      </c>
      <c r="I15" s="300">
        <v>0</v>
      </c>
      <c r="J15" s="300">
        <v>0</v>
      </c>
      <c r="K15" s="300">
        <v>0</v>
      </c>
      <c r="L15" s="254">
        <v>0</v>
      </c>
      <c r="M15" s="254">
        <v>0</v>
      </c>
      <c r="N15" s="254">
        <v>0</v>
      </c>
      <c r="O15" s="255">
        <v>44927</v>
      </c>
      <c r="P15" s="255">
        <v>45291</v>
      </c>
      <c r="Q15" s="256">
        <f t="shared" ref="Q15:Q68" si="0">SUM(C15:N15)/12</f>
        <v>0</v>
      </c>
      <c r="R15" s="563"/>
      <c r="S15" s="563"/>
      <c r="T15" s="563"/>
      <c r="U15" s="563"/>
    </row>
    <row r="16" spans="1:22" ht="24.95" customHeight="1">
      <c r="A16" s="252">
        <v>1.2</v>
      </c>
      <c r="B16" s="253" t="s">
        <v>163</v>
      </c>
      <c r="C16" s="300">
        <v>0</v>
      </c>
      <c r="D16" s="300">
        <v>0</v>
      </c>
      <c r="E16" s="300">
        <v>0</v>
      </c>
      <c r="F16" s="254">
        <v>0</v>
      </c>
      <c r="G16" s="254">
        <v>0</v>
      </c>
      <c r="H16" s="254">
        <v>0</v>
      </c>
      <c r="I16" s="300">
        <v>0</v>
      </c>
      <c r="J16" s="300">
        <v>0</v>
      </c>
      <c r="K16" s="300">
        <v>0</v>
      </c>
      <c r="L16" s="254">
        <v>0</v>
      </c>
      <c r="M16" s="254">
        <v>0</v>
      </c>
      <c r="N16" s="254">
        <v>0</v>
      </c>
      <c r="O16" s="255">
        <v>44927</v>
      </c>
      <c r="P16" s="255">
        <v>45291</v>
      </c>
      <c r="Q16" s="256">
        <f t="shared" si="0"/>
        <v>0</v>
      </c>
      <c r="R16" s="563"/>
      <c r="S16" s="563"/>
      <c r="T16" s="563"/>
      <c r="U16" s="563"/>
      <c r="V16" s="257"/>
    </row>
    <row r="17" spans="1:22" ht="24.95" customHeight="1">
      <c r="A17" s="252">
        <v>1.3</v>
      </c>
      <c r="B17" s="253" t="s">
        <v>287</v>
      </c>
      <c r="C17" s="300">
        <v>0</v>
      </c>
      <c r="D17" s="300">
        <v>0</v>
      </c>
      <c r="E17" s="300">
        <v>0</v>
      </c>
      <c r="F17" s="254">
        <v>0</v>
      </c>
      <c r="G17" s="254">
        <v>0</v>
      </c>
      <c r="H17" s="254" t="s">
        <v>296</v>
      </c>
      <c r="I17" s="300">
        <v>0</v>
      </c>
      <c r="J17" s="300">
        <v>0</v>
      </c>
      <c r="K17" s="300">
        <v>0</v>
      </c>
      <c r="L17" s="254">
        <v>0</v>
      </c>
      <c r="M17" s="254">
        <v>0</v>
      </c>
      <c r="N17" s="254">
        <v>0</v>
      </c>
      <c r="O17" s="255">
        <v>44927</v>
      </c>
      <c r="P17" s="255">
        <v>45291</v>
      </c>
      <c r="Q17" s="256">
        <f>SUM(E17, H17, K17, N17)/4</f>
        <v>0</v>
      </c>
      <c r="R17" s="563"/>
      <c r="S17" s="563"/>
      <c r="T17" s="563"/>
      <c r="U17" s="563"/>
      <c r="V17" s="257"/>
    </row>
    <row r="18" spans="1:22" ht="24.95" customHeight="1">
      <c r="A18" s="252">
        <v>1.4</v>
      </c>
      <c r="B18" s="253" t="s">
        <v>163</v>
      </c>
      <c r="C18" s="300">
        <v>0</v>
      </c>
      <c r="D18" s="300">
        <v>0</v>
      </c>
      <c r="E18" s="300">
        <v>0</v>
      </c>
      <c r="F18" s="254">
        <v>0</v>
      </c>
      <c r="G18" s="254">
        <v>0</v>
      </c>
      <c r="H18" s="254">
        <v>0</v>
      </c>
      <c r="I18" s="300">
        <v>0</v>
      </c>
      <c r="J18" s="300">
        <v>0</v>
      </c>
      <c r="K18" s="300">
        <v>0</v>
      </c>
      <c r="L18" s="254">
        <v>0</v>
      </c>
      <c r="M18" s="254">
        <v>0</v>
      </c>
      <c r="N18" s="254">
        <v>0</v>
      </c>
      <c r="O18" s="255">
        <v>44927</v>
      </c>
      <c r="P18" s="255">
        <v>45291</v>
      </c>
      <c r="Q18" s="256">
        <f t="shared" si="0"/>
        <v>0</v>
      </c>
      <c r="R18" s="563"/>
      <c r="S18" s="563"/>
      <c r="T18" s="563"/>
      <c r="U18" s="563"/>
      <c r="V18" s="257"/>
    </row>
    <row r="19" spans="1:22" ht="24.95" customHeight="1">
      <c r="A19" s="303">
        <v>1.5</v>
      </c>
      <c r="B19" s="253" t="s">
        <v>118</v>
      </c>
      <c r="C19" s="300">
        <v>0</v>
      </c>
      <c r="D19" s="300">
        <v>0</v>
      </c>
      <c r="E19" s="300">
        <v>0</v>
      </c>
      <c r="F19" s="254">
        <v>0</v>
      </c>
      <c r="G19" s="254">
        <v>0</v>
      </c>
      <c r="H19" s="254" t="s">
        <v>296</v>
      </c>
      <c r="I19" s="300">
        <v>0</v>
      </c>
      <c r="J19" s="300">
        <v>0</v>
      </c>
      <c r="K19" s="300">
        <v>0</v>
      </c>
      <c r="L19" s="254">
        <v>0</v>
      </c>
      <c r="M19" s="254">
        <v>0</v>
      </c>
      <c r="N19" s="254">
        <v>0</v>
      </c>
      <c r="O19" s="255">
        <v>44927</v>
      </c>
      <c r="P19" s="255">
        <v>45291</v>
      </c>
      <c r="Q19" s="304">
        <f t="shared" si="0"/>
        <v>0</v>
      </c>
      <c r="R19" s="563"/>
      <c r="S19" s="563"/>
      <c r="T19" s="563"/>
      <c r="U19" s="563"/>
      <c r="V19" s="257"/>
    </row>
    <row r="20" spans="1:22" ht="24.95" customHeight="1">
      <c r="A20" s="252">
        <v>1.6</v>
      </c>
      <c r="B20" s="258" t="s">
        <v>163</v>
      </c>
      <c r="C20" s="300">
        <v>1</v>
      </c>
      <c r="D20" s="300">
        <v>1</v>
      </c>
      <c r="E20" s="300">
        <v>1</v>
      </c>
      <c r="F20" s="254">
        <v>1</v>
      </c>
      <c r="G20" s="254">
        <v>1</v>
      </c>
      <c r="H20" s="254">
        <v>1</v>
      </c>
      <c r="I20" s="300">
        <v>0.53</v>
      </c>
      <c r="J20" s="300">
        <v>1</v>
      </c>
      <c r="K20" s="300">
        <v>1</v>
      </c>
      <c r="L20" s="254">
        <v>1</v>
      </c>
      <c r="M20" s="254">
        <v>0.66</v>
      </c>
      <c r="N20" s="254">
        <v>0.2</v>
      </c>
      <c r="O20" s="255">
        <v>44927</v>
      </c>
      <c r="P20" s="255">
        <v>45291</v>
      </c>
      <c r="Q20" s="256">
        <f t="shared" si="0"/>
        <v>0.86583333333333334</v>
      </c>
      <c r="R20" s="554"/>
      <c r="S20" s="555"/>
      <c r="T20" s="555"/>
      <c r="U20" s="556"/>
    </row>
    <row r="21" spans="1:22" ht="24.95" customHeight="1">
      <c r="A21" s="252">
        <v>1.7</v>
      </c>
      <c r="B21" s="258" t="s">
        <v>118</v>
      </c>
      <c r="C21" s="300">
        <v>1</v>
      </c>
      <c r="D21" s="300">
        <v>1</v>
      </c>
      <c r="E21" s="300">
        <v>1</v>
      </c>
      <c r="F21" s="254">
        <v>1</v>
      </c>
      <c r="G21" s="254">
        <v>1</v>
      </c>
      <c r="H21" s="254">
        <v>1</v>
      </c>
      <c r="I21" s="300">
        <v>1</v>
      </c>
      <c r="J21" s="300">
        <v>1</v>
      </c>
      <c r="K21" s="300">
        <v>1</v>
      </c>
      <c r="L21" s="254">
        <v>1</v>
      </c>
      <c r="M21" s="254">
        <v>1</v>
      </c>
      <c r="N21" s="254">
        <v>1</v>
      </c>
      <c r="O21" s="255">
        <v>44927</v>
      </c>
      <c r="P21" s="255">
        <v>45291</v>
      </c>
      <c r="Q21" s="256">
        <f t="shared" si="0"/>
        <v>1</v>
      </c>
      <c r="R21" s="554"/>
      <c r="S21" s="555"/>
      <c r="T21" s="555"/>
      <c r="U21" s="556"/>
    </row>
    <row r="22" spans="1:22" ht="24.95" customHeight="1">
      <c r="A22" s="274">
        <v>1.8</v>
      </c>
      <c r="B22" s="258" t="s">
        <v>118</v>
      </c>
      <c r="C22" s="300">
        <v>1</v>
      </c>
      <c r="D22" s="300">
        <v>1</v>
      </c>
      <c r="E22" s="300">
        <v>1</v>
      </c>
      <c r="F22" s="254">
        <v>1</v>
      </c>
      <c r="G22" s="254">
        <v>1</v>
      </c>
      <c r="H22" s="254">
        <v>1</v>
      </c>
      <c r="I22" s="300">
        <v>1</v>
      </c>
      <c r="J22" s="300">
        <v>1</v>
      </c>
      <c r="K22" s="300">
        <v>1</v>
      </c>
      <c r="L22" s="254">
        <v>1</v>
      </c>
      <c r="M22" s="254">
        <v>1</v>
      </c>
      <c r="N22" s="254">
        <v>0.5</v>
      </c>
      <c r="O22" s="255">
        <v>44927</v>
      </c>
      <c r="P22" s="255">
        <v>45291</v>
      </c>
      <c r="Q22" s="256">
        <f t="shared" si="0"/>
        <v>0.95833333333333337</v>
      </c>
      <c r="R22" s="554"/>
      <c r="S22" s="555"/>
      <c r="T22" s="555"/>
      <c r="U22" s="556"/>
    </row>
    <row r="23" spans="1:22" ht="24.95" customHeight="1">
      <c r="A23" s="274">
        <v>1.9</v>
      </c>
      <c r="B23" s="258" t="s">
        <v>122</v>
      </c>
      <c r="C23" s="300">
        <v>1</v>
      </c>
      <c r="D23" s="300">
        <v>1</v>
      </c>
      <c r="E23" s="300">
        <v>1</v>
      </c>
      <c r="F23" s="254">
        <v>1</v>
      </c>
      <c r="G23" s="254">
        <v>1</v>
      </c>
      <c r="H23" s="254">
        <v>1</v>
      </c>
      <c r="I23" s="300">
        <v>1</v>
      </c>
      <c r="J23" s="300">
        <v>1</v>
      </c>
      <c r="K23" s="300">
        <v>1</v>
      </c>
      <c r="L23" s="254">
        <v>1</v>
      </c>
      <c r="M23" s="254">
        <v>1</v>
      </c>
      <c r="N23" s="254">
        <v>0.42</v>
      </c>
      <c r="O23" s="255">
        <v>44927</v>
      </c>
      <c r="P23" s="255">
        <v>45291</v>
      </c>
      <c r="Q23" s="256">
        <f t="shared" si="0"/>
        <v>0.95166666666666666</v>
      </c>
      <c r="R23" s="557"/>
      <c r="S23" s="558"/>
      <c r="T23" s="558"/>
      <c r="U23" s="559"/>
    </row>
    <row r="24" spans="1:22" ht="24.95" customHeight="1">
      <c r="A24" s="259">
        <v>1.1000000000000001</v>
      </c>
      <c r="B24" s="258" t="s">
        <v>124</v>
      </c>
      <c r="C24" s="300">
        <v>1</v>
      </c>
      <c r="D24" s="300">
        <v>1</v>
      </c>
      <c r="E24" s="300">
        <v>1</v>
      </c>
      <c r="F24" s="254">
        <v>1</v>
      </c>
      <c r="G24" s="254">
        <v>1</v>
      </c>
      <c r="H24" s="254">
        <v>1</v>
      </c>
      <c r="I24" s="300">
        <v>1</v>
      </c>
      <c r="J24" s="300">
        <v>1</v>
      </c>
      <c r="K24" s="300">
        <v>1</v>
      </c>
      <c r="L24" s="254">
        <v>1</v>
      </c>
      <c r="M24" s="254">
        <v>1</v>
      </c>
      <c r="N24" s="254">
        <v>1</v>
      </c>
      <c r="O24" s="255">
        <v>44927</v>
      </c>
      <c r="P24" s="255">
        <v>45291</v>
      </c>
      <c r="Q24" s="256">
        <f t="shared" si="0"/>
        <v>1</v>
      </c>
      <c r="R24" s="554"/>
      <c r="S24" s="555"/>
      <c r="T24" s="555"/>
      <c r="U24" s="556"/>
    </row>
    <row r="25" spans="1:22" ht="24.95" customHeight="1">
      <c r="A25" s="252">
        <v>1.1100000000000001</v>
      </c>
      <c r="B25" s="258" t="s">
        <v>122</v>
      </c>
      <c r="C25" s="300">
        <v>1</v>
      </c>
      <c r="D25" s="300">
        <v>1</v>
      </c>
      <c r="E25" s="300">
        <v>1</v>
      </c>
      <c r="F25" s="254">
        <v>1</v>
      </c>
      <c r="G25" s="254">
        <v>1</v>
      </c>
      <c r="H25" s="254">
        <v>1</v>
      </c>
      <c r="I25" s="300">
        <v>1</v>
      </c>
      <c r="J25" s="300">
        <v>1</v>
      </c>
      <c r="K25" s="300">
        <v>1</v>
      </c>
      <c r="L25" s="254">
        <v>1</v>
      </c>
      <c r="M25" s="254">
        <v>1</v>
      </c>
      <c r="N25" s="254">
        <v>0.27</v>
      </c>
      <c r="O25" s="255">
        <v>44927</v>
      </c>
      <c r="P25" s="255">
        <v>45291</v>
      </c>
      <c r="Q25" s="256">
        <f t="shared" si="0"/>
        <v>0.93916666666666659</v>
      </c>
      <c r="R25" s="554"/>
      <c r="S25" s="555"/>
      <c r="T25" s="555"/>
      <c r="U25" s="556"/>
    </row>
    <row r="26" spans="1:22" ht="24.95" customHeight="1">
      <c r="A26" s="303">
        <v>1.1200000000000001</v>
      </c>
      <c r="B26" s="258" t="s">
        <v>163</v>
      </c>
      <c r="C26" s="300">
        <v>1</v>
      </c>
      <c r="D26" s="300">
        <v>1</v>
      </c>
      <c r="E26" s="300">
        <v>1</v>
      </c>
      <c r="F26" s="254">
        <v>1</v>
      </c>
      <c r="G26" s="254">
        <v>1</v>
      </c>
      <c r="H26" s="254">
        <v>1</v>
      </c>
      <c r="I26" s="300">
        <v>1</v>
      </c>
      <c r="J26" s="300">
        <v>1</v>
      </c>
      <c r="K26" s="300">
        <v>1</v>
      </c>
      <c r="L26" s="254">
        <v>1</v>
      </c>
      <c r="M26" s="254">
        <v>1</v>
      </c>
      <c r="N26" s="254">
        <v>0.42</v>
      </c>
      <c r="O26" s="255">
        <v>44927</v>
      </c>
      <c r="P26" s="255">
        <v>45291</v>
      </c>
      <c r="Q26" s="304">
        <f t="shared" si="0"/>
        <v>0.95166666666666666</v>
      </c>
      <c r="R26" s="554"/>
      <c r="S26" s="555"/>
      <c r="T26" s="555"/>
      <c r="U26" s="556"/>
    </row>
    <row r="27" spans="1:22" ht="24.95" customHeight="1">
      <c r="A27" s="252">
        <v>1.1299999999999999</v>
      </c>
      <c r="B27" s="258" t="s">
        <v>253</v>
      </c>
      <c r="C27" s="300">
        <v>0</v>
      </c>
      <c r="D27" s="300">
        <v>0</v>
      </c>
      <c r="E27" s="300">
        <v>1</v>
      </c>
      <c r="F27" s="254">
        <v>0</v>
      </c>
      <c r="G27" s="254">
        <v>0</v>
      </c>
      <c r="H27" s="254">
        <v>0</v>
      </c>
      <c r="I27" s="300">
        <v>0</v>
      </c>
      <c r="J27" s="300">
        <v>1</v>
      </c>
      <c r="K27" s="300">
        <v>0</v>
      </c>
      <c r="L27" s="254">
        <v>1</v>
      </c>
      <c r="M27" s="254">
        <v>1</v>
      </c>
      <c r="N27" s="254">
        <v>1</v>
      </c>
      <c r="O27" s="255">
        <v>44927</v>
      </c>
      <c r="P27" s="255">
        <v>45291</v>
      </c>
      <c r="Q27" s="306">
        <f>SUM(E27,J27, L27, M27, N27)/5</f>
        <v>1</v>
      </c>
      <c r="R27" s="544"/>
      <c r="S27" s="545"/>
      <c r="T27" s="545"/>
      <c r="U27" s="546"/>
      <c r="V27" s="260"/>
    </row>
    <row r="28" spans="1:22" ht="24.95" customHeight="1">
      <c r="A28" s="252">
        <v>1.1399999999999999</v>
      </c>
      <c r="B28" s="258" t="s">
        <v>253</v>
      </c>
      <c r="C28" s="300">
        <v>1</v>
      </c>
      <c r="D28" s="300">
        <v>1</v>
      </c>
      <c r="E28" s="300">
        <v>1</v>
      </c>
      <c r="F28" s="254">
        <v>1</v>
      </c>
      <c r="G28" s="254">
        <v>1</v>
      </c>
      <c r="H28" s="254">
        <v>1</v>
      </c>
      <c r="I28" s="300">
        <v>1</v>
      </c>
      <c r="J28" s="300">
        <v>1</v>
      </c>
      <c r="K28" s="300">
        <v>1</v>
      </c>
      <c r="L28" s="254">
        <v>1</v>
      </c>
      <c r="M28" s="254">
        <v>1</v>
      </c>
      <c r="N28" s="254">
        <v>1</v>
      </c>
      <c r="O28" s="255">
        <v>44927</v>
      </c>
      <c r="P28" s="255">
        <v>45291</v>
      </c>
      <c r="Q28" s="306">
        <f t="shared" si="0"/>
        <v>1</v>
      </c>
      <c r="R28" s="544"/>
      <c r="S28" s="545"/>
      <c r="T28" s="545"/>
      <c r="U28" s="546"/>
      <c r="V28" s="260"/>
    </row>
    <row r="29" spans="1:22" ht="24.95" customHeight="1">
      <c r="A29" s="252">
        <v>1.1499999999999999</v>
      </c>
      <c r="B29" s="258" t="s">
        <v>253</v>
      </c>
      <c r="C29" s="300">
        <v>0</v>
      </c>
      <c r="D29" s="300">
        <v>0</v>
      </c>
      <c r="E29" s="300">
        <v>0</v>
      </c>
      <c r="F29" s="254">
        <v>1</v>
      </c>
      <c r="G29" s="254">
        <v>0</v>
      </c>
      <c r="H29" s="254">
        <v>0</v>
      </c>
      <c r="I29" s="300">
        <v>0</v>
      </c>
      <c r="J29" s="300">
        <v>0</v>
      </c>
      <c r="K29" s="300">
        <v>0</v>
      </c>
      <c r="L29" s="254">
        <v>0</v>
      </c>
      <c r="M29" s="254">
        <v>0</v>
      </c>
      <c r="N29" s="254">
        <v>0</v>
      </c>
      <c r="O29" s="255">
        <v>44927</v>
      </c>
      <c r="P29" s="255">
        <v>45291</v>
      </c>
      <c r="Q29" s="306">
        <f>SUM(F29, L29, M29, N29)/4</f>
        <v>0.25</v>
      </c>
      <c r="R29" s="544"/>
      <c r="S29" s="545"/>
      <c r="T29" s="545"/>
      <c r="U29" s="546"/>
      <c r="V29" s="260"/>
    </row>
    <row r="30" spans="1:22" ht="24.95" customHeight="1">
      <c r="A30" s="252">
        <v>1.1599999999999999</v>
      </c>
      <c r="B30" s="258" t="s">
        <v>253</v>
      </c>
      <c r="C30" s="300">
        <v>0</v>
      </c>
      <c r="D30" s="300">
        <v>0</v>
      </c>
      <c r="E30" s="300">
        <v>1</v>
      </c>
      <c r="F30" s="254">
        <v>1</v>
      </c>
      <c r="G30" s="254">
        <v>1</v>
      </c>
      <c r="H30" s="254">
        <v>1</v>
      </c>
      <c r="I30" s="300">
        <v>1</v>
      </c>
      <c r="J30" s="300">
        <v>1</v>
      </c>
      <c r="K30" s="300">
        <v>1</v>
      </c>
      <c r="L30" s="254">
        <v>0</v>
      </c>
      <c r="M30" s="254">
        <v>1</v>
      </c>
      <c r="N30" s="254">
        <v>1</v>
      </c>
      <c r="O30" s="255">
        <v>44927</v>
      </c>
      <c r="P30" s="255">
        <v>45291</v>
      </c>
      <c r="Q30" s="306">
        <f>SUM(E30, F30, G30, H30, I30, J30, K30, M30, N30)/9</f>
        <v>1</v>
      </c>
      <c r="R30" s="544"/>
      <c r="S30" s="545"/>
      <c r="T30" s="545"/>
      <c r="U30" s="546"/>
      <c r="V30" s="260"/>
    </row>
    <row r="31" spans="1:22" ht="24.95" customHeight="1">
      <c r="A31" s="305">
        <v>1.17</v>
      </c>
      <c r="B31" s="258" t="s">
        <v>163</v>
      </c>
      <c r="C31" s="300">
        <v>0</v>
      </c>
      <c r="D31" s="300">
        <v>0</v>
      </c>
      <c r="E31" s="300">
        <v>1</v>
      </c>
      <c r="F31" s="254">
        <v>0</v>
      </c>
      <c r="G31" s="254">
        <v>1</v>
      </c>
      <c r="H31" s="254">
        <v>1</v>
      </c>
      <c r="I31" s="300">
        <v>0.5</v>
      </c>
      <c r="J31" s="300">
        <v>0</v>
      </c>
      <c r="K31" s="300">
        <v>0</v>
      </c>
      <c r="L31" s="254">
        <v>0</v>
      </c>
      <c r="M31" s="254">
        <v>0</v>
      </c>
      <c r="N31" s="254">
        <v>0</v>
      </c>
      <c r="O31" s="255">
        <v>44927</v>
      </c>
      <c r="P31" s="255">
        <v>45291</v>
      </c>
      <c r="Q31" s="304">
        <f t="shared" si="0"/>
        <v>0.29166666666666669</v>
      </c>
      <c r="R31" s="544"/>
      <c r="S31" s="545"/>
      <c r="T31" s="545"/>
      <c r="U31" s="546"/>
      <c r="V31" s="260"/>
    </row>
    <row r="32" spans="1:22" ht="24.95" customHeight="1">
      <c r="A32" s="252">
        <v>1.18</v>
      </c>
      <c r="B32" s="258" t="s">
        <v>163</v>
      </c>
      <c r="C32" s="300">
        <v>1</v>
      </c>
      <c r="D32" s="300">
        <v>1</v>
      </c>
      <c r="E32" s="300">
        <v>1</v>
      </c>
      <c r="F32" s="254">
        <v>1</v>
      </c>
      <c r="G32" s="254">
        <v>1</v>
      </c>
      <c r="H32" s="254">
        <v>1</v>
      </c>
      <c r="I32" s="300">
        <v>1</v>
      </c>
      <c r="J32" s="300">
        <v>1</v>
      </c>
      <c r="K32" s="300">
        <v>1</v>
      </c>
      <c r="L32" s="254">
        <v>1</v>
      </c>
      <c r="M32" s="254">
        <v>1</v>
      </c>
      <c r="N32" s="254">
        <v>1</v>
      </c>
      <c r="O32" s="255">
        <v>44927</v>
      </c>
      <c r="P32" s="255">
        <v>45291</v>
      </c>
      <c r="Q32" s="256">
        <f t="shared" si="0"/>
        <v>1</v>
      </c>
      <c r="R32" s="544"/>
      <c r="S32" s="545"/>
      <c r="T32" s="545"/>
      <c r="U32" s="546"/>
      <c r="V32" s="260"/>
    </row>
    <row r="33" spans="1:28" ht="24.95" customHeight="1">
      <c r="A33" s="252">
        <v>1.19</v>
      </c>
      <c r="B33" s="258" t="s">
        <v>254</v>
      </c>
      <c r="C33" s="300">
        <v>1</v>
      </c>
      <c r="D33" s="300">
        <v>1</v>
      </c>
      <c r="E33" s="300">
        <v>1</v>
      </c>
      <c r="F33" s="254">
        <v>1</v>
      </c>
      <c r="G33" s="254">
        <v>1</v>
      </c>
      <c r="H33" s="254">
        <v>1</v>
      </c>
      <c r="I33" s="300">
        <v>1</v>
      </c>
      <c r="J33" s="300">
        <v>1</v>
      </c>
      <c r="K33" s="300">
        <v>1</v>
      </c>
      <c r="L33" s="254">
        <v>1</v>
      </c>
      <c r="M33" s="254">
        <v>1</v>
      </c>
      <c r="N33" s="254">
        <v>1</v>
      </c>
      <c r="O33" s="255">
        <v>44927</v>
      </c>
      <c r="P33" s="255">
        <v>45291</v>
      </c>
      <c r="Q33" s="256">
        <f t="shared" si="0"/>
        <v>1</v>
      </c>
      <c r="R33" s="551"/>
      <c r="S33" s="552"/>
      <c r="T33" s="552"/>
      <c r="U33" s="553"/>
    </row>
    <row r="34" spans="1:28" ht="24.95" customHeight="1">
      <c r="A34" s="259">
        <v>1.2</v>
      </c>
      <c r="B34" s="258" t="s">
        <v>163</v>
      </c>
      <c r="C34" s="300">
        <v>0</v>
      </c>
      <c r="D34" s="300">
        <v>1</v>
      </c>
      <c r="E34" s="300">
        <v>1</v>
      </c>
      <c r="F34" s="254">
        <v>0</v>
      </c>
      <c r="G34" s="254">
        <v>1</v>
      </c>
      <c r="H34" s="254">
        <v>1</v>
      </c>
      <c r="I34" s="300">
        <v>1</v>
      </c>
      <c r="J34" s="300">
        <v>1</v>
      </c>
      <c r="K34" s="300">
        <v>1</v>
      </c>
      <c r="L34" s="254">
        <v>1</v>
      </c>
      <c r="M34" s="254">
        <v>1</v>
      </c>
      <c r="N34" s="254">
        <v>1</v>
      </c>
      <c r="O34" s="255">
        <v>44927</v>
      </c>
      <c r="P34" s="255">
        <v>45291</v>
      </c>
      <c r="Q34" s="256">
        <f>SUM(D34, E34, G34, H34, I34, J34, K34, L34, M34, N34)/10</f>
        <v>1</v>
      </c>
      <c r="R34" s="544"/>
      <c r="S34" s="545"/>
      <c r="T34" s="545"/>
      <c r="U34" s="546"/>
    </row>
    <row r="35" spans="1:28" ht="24.95" customHeight="1">
      <c r="A35" s="261">
        <v>1.21</v>
      </c>
      <c r="B35" s="253" t="s">
        <v>288</v>
      </c>
      <c r="C35" s="300">
        <v>0</v>
      </c>
      <c r="D35" s="300">
        <v>1</v>
      </c>
      <c r="E35" s="300">
        <v>1</v>
      </c>
      <c r="F35" s="254">
        <v>0</v>
      </c>
      <c r="G35" s="254">
        <v>0</v>
      </c>
      <c r="H35" s="254">
        <v>0</v>
      </c>
      <c r="I35" s="300">
        <v>0</v>
      </c>
      <c r="J35" s="300">
        <v>0</v>
      </c>
      <c r="K35" s="300">
        <v>0</v>
      </c>
      <c r="L35" s="254">
        <v>1</v>
      </c>
      <c r="M35" s="254">
        <v>1</v>
      </c>
      <c r="N35" s="254">
        <v>0</v>
      </c>
      <c r="O35" s="255">
        <v>44927</v>
      </c>
      <c r="P35" s="255">
        <v>45291</v>
      </c>
      <c r="Q35" s="256">
        <f>SUM(D35, E35, L35, M35)/4</f>
        <v>1</v>
      </c>
      <c r="R35" s="544"/>
      <c r="S35" s="545"/>
      <c r="T35" s="545"/>
      <c r="U35" s="546"/>
    </row>
    <row r="36" spans="1:28" ht="24.95" customHeight="1">
      <c r="A36" s="252">
        <v>1.22</v>
      </c>
      <c r="B36" s="258" t="s">
        <v>118</v>
      </c>
      <c r="C36" s="300">
        <v>1</v>
      </c>
      <c r="D36" s="300">
        <v>0.9</v>
      </c>
      <c r="E36" s="300">
        <v>1</v>
      </c>
      <c r="F36" s="254">
        <v>1</v>
      </c>
      <c r="G36" s="254">
        <v>1</v>
      </c>
      <c r="H36" s="254">
        <v>1</v>
      </c>
      <c r="I36" s="300">
        <v>1</v>
      </c>
      <c r="J36" s="300">
        <v>1</v>
      </c>
      <c r="K36" s="300">
        <v>1</v>
      </c>
      <c r="L36" s="254">
        <v>1</v>
      </c>
      <c r="M36" s="254">
        <v>1</v>
      </c>
      <c r="N36" s="254">
        <v>0.9</v>
      </c>
      <c r="O36" s="255">
        <v>44927</v>
      </c>
      <c r="P36" s="255">
        <v>45291</v>
      </c>
      <c r="Q36" s="256">
        <f t="shared" si="0"/>
        <v>0.98333333333333339</v>
      </c>
      <c r="R36" s="544"/>
      <c r="S36" s="545"/>
      <c r="T36" s="545"/>
      <c r="U36" s="546"/>
    </row>
    <row r="37" spans="1:28" ht="24.95" customHeight="1">
      <c r="A37" s="305">
        <v>1.23</v>
      </c>
      <c r="B37" s="258" t="s">
        <v>118</v>
      </c>
      <c r="C37" s="300">
        <v>1</v>
      </c>
      <c r="D37" s="300">
        <v>1</v>
      </c>
      <c r="E37" s="300">
        <v>1</v>
      </c>
      <c r="F37" s="254">
        <v>1</v>
      </c>
      <c r="G37" s="254">
        <v>1</v>
      </c>
      <c r="H37" s="254">
        <v>1</v>
      </c>
      <c r="I37" s="300">
        <v>1</v>
      </c>
      <c r="J37" s="300">
        <v>1</v>
      </c>
      <c r="K37" s="300">
        <v>1</v>
      </c>
      <c r="L37" s="254">
        <v>1</v>
      </c>
      <c r="M37" s="254">
        <v>0</v>
      </c>
      <c r="N37" s="254">
        <v>1</v>
      </c>
      <c r="O37" s="255">
        <v>44927</v>
      </c>
      <c r="P37" s="255">
        <v>45291</v>
      </c>
      <c r="Q37" s="304">
        <f t="shared" si="0"/>
        <v>0.91666666666666663</v>
      </c>
      <c r="R37" s="544"/>
      <c r="S37" s="545"/>
      <c r="T37" s="545"/>
      <c r="U37" s="546"/>
      <c r="V37" s="260"/>
    </row>
    <row r="38" spans="1:28" s="264" customFormat="1" ht="24.95" customHeight="1">
      <c r="A38" s="307" t="s">
        <v>295</v>
      </c>
      <c r="B38" s="308" t="s">
        <v>289</v>
      </c>
      <c r="C38" s="300">
        <v>0</v>
      </c>
      <c r="D38" s="300">
        <v>0</v>
      </c>
      <c r="E38" s="300">
        <v>0</v>
      </c>
      <c r="F38" s="254">
        <v>0</v>
      </c>
      <c r="G38" s="254">
        <v>0</v>
      </c>
      <c r="H38" s="254">
        <v>0</v>
      </c>
      <c r="I38" s="300">
        <v>0.25</v>
      </c>
      <c r="J38" s="300">
        <v>0.43</v>
      </c>
      <c r="K38" s="300">
        <v>0.51</v>
      </c>
      <c r="L38" s="254">
        <v>1</v>
      </c>
      <c r="M38" s="254">
        <v>1</v>
      </c>
      <c r="N38" s="254">
        <v>1</v>
      </c>
      <c r="O38" s="255">
        <v>44927</v>
      </c>
      <c r="P38" s="255">
        <v>45291</v>
      </c>
      <c r="Q38" s="256">
        <f>SUM(I38:N38)/6</f>
        <v>0.69833333333333325</v>
      </c>
      <c r="R38" s="544"/>
      <c r="S38" s="545"/>
      <c r="T38" s="545"/>
      <c r="U38" s="546"/>
      <c r="V38" s="263"/>
      <c r="W38" s="248"/>
      <c r="X38" s="248"/>
      <c r="Z38" s="248"/>
      <c r="AA38" s="248"/>
      <c r="AB38" s="248"/>
    </row>
    <row r="39" spans="1:28" ht="24.95" customHeight="1">
      <c r="A39" s="307" t="s">
        <v>186</v>
      </c>
      <c r="B39" s="258" t="s">
        <v>289</v>
      </c>
      <c r="C39" s="300">
        <v>0</v>
      </c>
      <c r="D39" s="300">
        <v>0</v>
      </c>
      <c r="E39" s="300">
        <v>0</v>
      </c>
      <c r="F39" s="254">
        <v>0</v>
      </c>
      <c r="G39" s="254">
        <v>0</v>
      </c>
      <c r="H39" s="254">
        <v>0</v>
      </c>
      <c r="I39" s="300">
        <v>0.44</v>
      </c>
      <c r="J39" s="300">
        <v>0.45</v>
      </c>
      <c r="K39" s="300">
        <v>0.45</v>
      </c>
      <c r="L39" s="254">
        <v>1</v>
      </c>
      <c r="M39" s="254">
        <v>1</v>
      </c>
      <c r="N39" s="254">
        <v>1</v>
      </c>
      <c r="O39" s="255">
        <v>44927</v>
      </c>
      <c r="P39" s="255">
        <v>45291</v>
      </c>
      <c r="Q39" s="256">
        <f>SUM(I39:N39)/6</f>
        <v>0.72333333333333327</v>
      </c>
      <c r="R39" s="544"/>
      <c r="S39" s="545"/>
      <c r="T39" s="545"/>
      <c r="U39" s="546"/>
      <c r="V39" s="264"/>
    </row>
    <row r="40" spans="1:28" ht="24.95" customHeight="1">
      <c r="A40" s="309" t="s">
        <v>187</v>
      </c>
      <c r="B40" s="258" t="s">
        <v>118</v>
      </c>
      <c r="C40" s="300">
        <v>0</v>
      </c>
      <c r="D40" s="300">
        <v>0</v>
      </c>
      <c r="E40" s="300">
        <v>1</v>
      </c>
      <c r="F40" s="254">
        <v>0</v>
      </c>
      <c r="G40" s="254">
        <v>0</v>
      </c>
      <c r="H40" s="254">
        <v>0</v>
      </c>
      <c r="I40" s="300">
        <v>0</v>
      </c>
      <c r="J40" s="300">
        <v>0</v>
      </c>
      <c r="K40" s="300">
        <v>1</v>
      </c>
      <c r="L40" s="254">
        <v>0</v>
      </c>
      <c r="M40" s="254">
        <v>0</v>
      </c>
      <c r="N40" s="254">
        <v>1</v>
      </c>
      <c r="O40" s="255">
        <v>44927</v>
      </c>
      <c r="P40" s="255">
        <v>45291</v>
      </c>
      <c r="Q40" s="304">
        <f>SUM(E40, H40, K40, N40)/4</f>
        <v>0.75</v>
      </c>
      <c r="R40" s="544"/>
      <c r="S40" s="545"/>
      <c r="T40" s="545"/>
      <c r="U40" s="546"/>
      <c r="V40" s="264"/>
    </row>
    <row r="41" spans="1:28" ht="24.95" customHeight="1">
      <c r="A41" s="307" t="s">
        <v>294</v>
      </c>
      <c r="B41" s="308" t="s">
        <v>289</v>
      </c>
      <c r="C41" s="300">
        <v>0</v>
      </c>
      <c r="D41" s="300">
        <v>0</v>
      </c>
      <c r="E41" s="300">
        <v>0</v>
      </c>
      <c r="F41" s="254">
        <v>0</v>
      </c>
      <c r="G41" s="254">
        <v>0</v>
      </c>
      <c r="H41" s="254">
        <v>0</v>
      </c>
      <c r="I41" s="300">
        <v>0</v>
      </c>
      <c r="J41" s="300">
        <v>0</v>
      </c>
      <c r="K41" s="300">
        <v>0.39</v>
      </c>
      <c r="L41" s="254">
        <v>1</v>
      </c>
      <c r="M41" s="254">
        <v>1</v>
      </c>
      <c r="N41" s="254">
        <v>0</v>
      </c>
      <c r="O41" s="255">
        <v>44927</v>
      </c>
      <c r="P41" s="255">
        <v>45291</v>
      </c>
      <c r="Q41" s="256">
        <v>1</v>
      </c>
      <c r="R41" s="544"/>
      <c r="S41" s="545"/>
      <c r="T41" s="545"/>
      <c r="U41" s="546"/>
      <c r="V41" s="264"/>
    </row>
    <row r="42" spans="1:28" ht="24.95" customHeight="1">
      <c r="A42" s="307" t="s">
        <v>184</v>
      </c>
      <c r="B42" s="258" t="s">
        <v>289</v>
      </c>
      <c r="C42" s="300">
        <v>0</v>
      </c>
      <c r="D42" s="300">
        <v>0</v>
      </c>
      <c r="E42" s="300">
        <v>0</v>
      </c>
      <c r="F42" s="254">
        <v>0</v>
      </c>
      <c r="G42" s="254">
        <v>0</v>
      </c>
      <c r="H42" s="254">
        <v>0</v>
      </c>
      <c r="I42" s="300">
        <v>1</v>
      </c>
      <c r="J42" s="300">
        <v>1</v>
      </c>
      <c r="K42" s="300">
        <v>1</v>
      </c>
      <c r="L42" s="254">
        <v>0</v>
      </c>
      <c r="M42" s="254">
        <v>0</v>
      </c>
      <c r="N42" s="254">
        <v>0</v>
      </c>
      <c r="O42" s="255">
        <v>44927</v>
      </c>
      <c r="P42" s="255">
        <v>45291</v>
      </c>
      <c r="Q42" s="256">
        <f>SUM(I42:K42)/3</f>
        <v>1</v>
      </c>
      <c r="R42" s="544"/>
      <c r="S42" s="545"/>
      <c r="T42" s="545"/>
      <c r="U42" s="546"/>
      <c r="V42" s="264"/>
    </row>
    <row r="43" spans="1:28" ht="24.95" customHeight="1">
      <c r="A43" s="309" t="s">
        <v>185</v>
      </c>
      <c r="B43" s="258" t="s">
        <v>118</v>
      </c>
      <c r="C43" s="300">
        <v>0</v>
      </c>
      <c r="D43" s="300">
        <v>0</v>
      </c>
      <c r="E43" s="300">
        <v>1</v>
      </c>
      <c r="F43" s="254">
        <v>0</v>
      </c>
      <c r="G43" s="254">
        <v>0</v>
      </c>
      <c r="H43" s="254">
        <v>0</v>
      </c>
      <c r="I43" s="300">
        <v>0</v>
      </c>
      <c r="J43" s="300">
        <v>0</v>
      </c>
      <c r="K43" s="300">
        <v>1</v>
      </c>
      <c r="L43" s="254">
        <v>0</v>
      </c>
      <c r="M43" s="254">
        <v>0</v>
      </c>
      <c r="N43" s="254">
        <v>1</v>
      </c>
      <c r="O43" s="255">
        <v>44927</v>
      </c>
      <c r="P43" s="255">
        <v>45291</v>
      </c>
      <c r="Q43" s="304">
        <f>SUM(E43, H43, K43, N43)/4</f>
        <v>0.75</v>
      </c>
      <c r="R43" s="544"/>
      <c r="S43" s="545"/>
      <c r="T43" s="545"/>
      <c r="U43" s="546"/>
      <c r="V43" s="264"/>
    </row>
    <row r="44" spans="1:28" ht="24.95" customHeight="1">
      <c r="A44" s="262">
        <v>1.27</v>
      </c>
      <c r="B44" s="258" t="s">
        <v>54</v>
      </c>
      <c r="C44" s="301">
        <v>0</v>
      </c>
      <c r="D44" s="301">
        <v>1</v>
      </c>
      <c r="E44" s="301">
        <v>1</v>
      </c>
      <c r="F44" s="265">
        <v>1</v>
      </c>
      <c r="G44" s="265">
        <v>1</v>
      </c>
      <c r="H44" s="265">
        <v>1</v>
      </c>
      <c r="I44" s="301">
        <v>1</v>
      </c>
      <c r="J44" s="301">
        <v>1</v>
      </c>
      <c r="K44" s="301">
        <v>1</v>
      </c>
      <c r="L44" s="265">
        <v>1</v>
      </c>
      <c r="M44" s="265">
        <v>1</v>
      </c>
      <c r="N44" s="265">
        <v>1</v>
      </c>
      <c r="O44" s="255">
        <v>44927</v>
      </c>
      <c r="P44" s="255">
        <v>45291</v>
      </c>
      <c r="Q44" s="306">
        <f>SUM(D44:N44)/11</f>
        <v>1</v>
      </c>
      <c r="R44" s="544"/>
      <c r="S44" s="545"/>
      <c r="T44" s="545"/>
      <c r="U44" s="546"/>
      <c r="V44" s="264"/>
    </row>
    <row r="45" spans="1:28" ht="24.95" customHeight="1">
      <c r="A45" s="262">
        <v>1.28</v>
      </c>
      <c r="B45" s="299" t="s">
        <v>56</v>
      </c>
      <c r="C45" s="301">
        <v>0</v>
      </c>
      <c r="D45" s="301">
        <v>1</v>
      </c>
      <c r="E45" s="301">
        <v>1</v>
      </c>
      <c r="F45" s="265">
        <v>1</v>
      </c>
      <c r="G45" s="265">
        <v>0</v>
      </c>
      <c r="H45" s="265">
        <v>0</v>
      </c>
      <c r="I45" s="301">
        <v>0</v>
      </c>
      <c r="J45" s="301">
        <v>0</v>
      </c>
      <c r="K45" s="301">
        <v>1</v>
      </c>
      <c r="L45" s="265">
        <v>1</v>
      </c>
      <c r="M45" s="265">
        <v>1</v>
      </c>
      <c r="N45" s="265">
        <v>1</v>
      </c>
      <c r="O45" s="255">
        <v>44927</v>
      </c>
      <c r="P45" s="255">
        <v>45291</v>
      </c>
      <c r="Q45" s="306">
        <f>SUM(D45, E45, F45, K45, L45, M45, N45)/7</f>
        <v>1</v>
      </c>
      <c r="R45" s="544"/>
      <c r="S45" s="545"/>
      <c r="T45" s="545"/>
      <c r="U45" s="546"/>
    </row>
    <row r="46" spans="1:28" ht="24.95" customHeight="1">
      <c r="A46" s="259">
        <v>1.29</v>
      </c>
      <c r="B46" s="258" t="s">
        <v>58</v>
      </c>
      <c r="C46" s="301">
        <v>0</v>
      </c>
      <c r="D46" s="301">
        <v>0.5</v>
      </c>
      <c r="E46" s="301">
        <v>1</v>
      </c>
      <c r="F46" s="265">
        <v>0</v>
      </c>
      <c r="G46" s="265">
        <v>1</v>
      </c>
      <c r="H46" s="265">
        <v>1</v>
      </c>
      <c r="I46" s="301">
        <v>1</v>
      </c>
      <c r="J46" s="301">
        <v>1</v>
      </c>
      <c r="K46" s="301">
        <v>0</v>
      </c>
      <c r="L46" s="265">
        <v>0.5</v>
      </c>
      <c r="M46" s="265">
        <v>0.5</v>
      </c>
      <c r="N46" s="265">
        <v>0.5</v>
      </c>
      <c r="O46" s="255">
        <v>44927</v>
      </c>
      <c r="P46" s="255">
        <v>45291</v>
      </c>
      <c r="Q46" s="306">
        <f t="shared" ref="Q46:Q51" si="1">SUM(C46:N46)/12</f>
        <v>0.58333333333333337</v>
      </c>
      <c r="R46" s="551"/>
      <c r="S46" s="552"/>
      <c r="T46" s="552"/>
      <c r="U46" s="553"/>
    </row>
    <row r="47" spans="1:28" ht="24.95" customHeight="1">
      <c r="A47" s="252">
        <v>1.3</v>
      </c>
      <c r="B47" s="258" t="s">
        <v>60</v>
      </c>
      <c r="C47" s="301">
        <v>0</v>
      </c>
      <c r="D47" s="301">
        <v>1</v>
      </c>
      <c r="E47" s="301">
        <v>1</v>
      </c>
      <c r="F47" s="265">
        <v>1</v>
      </c>
      <c r="G47" s="265">
        <v>1</v>
      </c>
      <c r="H47" s="265">
        <v>0</v>
      </c>
      <c r="I47" s="301">
        <v>1</v>
      </c>
      <c r="J47" s="301">
        <v>1</v>
      </c>
      <c r="K47" s="301">
        <v>0</v>
      </c>
      <c r="L47" s="265">
        <v>1</v>
      </c>
      <c r="M47" s="265">
        <v>1</v>
      </c>
      <c r="N47" s="265">
        <v>1</v>
      </c>
      <c r="O47" s="255">
        <v>44927</v>
      </c>
      <c r="P47" s="255">
        <v>45291</v>
      </c>
      <c r="Q47" s="306">
        <f t="shared" si="1"/>
        <v>0.75</v>
      </c>
      <c r="R47" s="544"/>
      <c r="S47" s="545"/>
      <c r="T47" s="545"/>
      <c r="U47" s="546"/>
    </row>
    <row r="48" spans="1:28" ht="24.95" customHeight="1">
      <c r="A48" s="259">
        <v>1.31</v>
      </c>
      <c r="B48" s="258" t="s">
        <v>62</v>
      </c>
      <c r="C48" s="301">
        <v>0</v>
      </c>
      <c r="D48" s="301">
        <v>0</v>
      </c>
      <c r="E48" s="301">
        <v>0</v>
      </c>
      <c r="F48" s="265">
        <v>1</v>
      </c>
      <c r="G48" s="265">
        <v>1</v>
      </c>
      <c r="H48" s="265">
        <v>1</v>
      </c>
      <c r="I48" s="301">
        <v>1</v>
      </c>
      <c r="J48" s="301">
        <v>1</v>
      </c>
      <c r="K48" s="301">
        <v>1</v>
      </c>
      <c r="L48" s="265">
        <v>1</v>
      </c>
      <c r="M48" s="265">
        <v>1</v>
      </c>
      <c r="N48" s="265">
        <v>1</v>
      </c>
      <c r="O48" s="255">
        <v>44927</v>
      </c>
      <c r="P48" s="255">
        <v>45291</v>
      </c>
      <c r="Q48" s="306">
        <f>SUM(F48:N48)/9</f>
        <v>1</v>
      </c>
      <c r="R48" s="544"/>
      <c r="S48" s="545"/>
      <c r="T48" s="545"/>
      <c r="U48" s="546"/>
    </row>
    <row r="49" spans="1:22" ht="24.95" customHeight="1">
      <c r="A49" s="252">
        <v>1.32</v>
      </c>
      <c r="B49" s="253" t="s">
        <v>64</v>
      </c>
      <c r="C49" s="301">
        <v>0</v>
      </c>
      <c r="D49" s="301">
        <v>1</v>
      </c>
      <c r="E49" s="301">
        <v>1</v>
      </c>
      <c r="F49" s="265">
        <v>0</v>
      </c>
      <c r="G49" s="265">
        <v>0.25</v>
      </c>
      <c r="H49" s="265">
        <v>0.75</v>
      </c>
      <c r="I49" s="301">
        <v>0.5</v>
      </c>
      <c r="J49" s="301">
        <v>1</v>
      </c>
      <c r="K49" s="301">
        <v>0.75</v>
      </c>
      <c r="L49" s="265">
        <v>0.5</v>
      </c>
      <c r="M49" s="265">
        <v>0.25</v>
      </c>
      <c r="N49" s="265">
        <v>0.75</v>
      </c>
      <c r="O49" s="255">
        <v>44927</v>
      </c>
      <c r="P49" s="255">
        <v>45291</v>
      </c>
      <c r="Q49" s="306">
        <f t="shared" si="1"/>
        <v>0.5625</v>
      </c>
      <c r="R49" s="544"/>
      <c r="S49" s="545"/>
      <c r="T49" s="545"/>
      <c r="U49" s="546"/>
    </row>
    <row r="50" spans="1:22" ht="24.95" customHeight="1">
      <c r="A50" s="252">
        <v>1.33</v>
      </c>
      <c r="B50" s="258" t="s">
        <v>66</v>
      </c>
      <c r="C50" s="301">
        <v>0</v>
      </c>
      <c r="D50" s="301">
        <v>0</v>
      </c>
      <c r="E50" s="301">
        <v>0</v>
      </c>
      <c r="F50" s="265">
        <v>1</v>
      </c>
      <c r="G50" s="265">
        <v>0.5</v>
      </c>
      <c r="H50" s="265">
        <v>0.5</v>
      </c>
      <c r="I50" s="301">
        <v>0</v>
      </c>
      <c r="J50" s="301">
        <v>0</v>
      </c>
      <c r="K50" s="301">
        <v>0.5</v>
      </c>
      <c r="L50" s="265">
        <v>0.5</v>
      </c>
      <c r="M50" s="265">
        <v>0.5</v>
      </c>
      <c r="N50" s="265">
        <v>0.5</v>
      </c>
      <c r="O50" s="255">
        <v>44927</v>
      </c>
      <c r="P50" s="255">
        <v>45291</v>
      </c>
      <c r="Q50" s="306">
        <f t="shared" si="1"/>
        <v>0.33333333333333331</v>
      </c>
      <c r="R50" s="544"/>
      <c r="S50" s="545"/>
      <c r="T50" s="545"/>
      <c r="U50" s="546"/>
    </row>
    <row r="51" spans="1:22" ht="24.95" customHeight="1">
      <c r="A51" s="252">
        <v>1.34</v>
      </c>
      <c r="B51" s="258" t="s">
        <v>66</v>
      </c>
      <c r="C51" s="301">
        <v>0</v>
      </c>
      <c r="D51" s="301">
        <v>1</v>
      </c>
      <c r="E51" s="301">
        <v>1</v>
      </c>
      <c r="F51" s="265">
        <v>0</v>
      </c>
      <c r="G51" s="265">
        <v>1</v>
      </c>
      <c r="H51" s="265">
        <v>1</v>
      </c>
      <c r="I51" s="301">
        <v>0</v>
      </c>
      <c r="J51" s="301">
        <v>0.5</v>
      </c>
      <c r="K51" s="301">
        <v>0.5</v>
      </c>
      <c r="L51" s="265">
        <v>0.5</v>
      </c>
      <c r="M51" s="265">
        <v>0.5</v>
      </c>
      <c r="N51" s="265">
        <v>0.5</v>
      </c>
      <c r="O51" s="255">
        <v>44927</v>
      </c>
      <c r="P51" s="255">
        <v>45291</v>
      </c>
      <c r="Q51" s="306">
        <f t="shared" si="1"/>
        <v>0.54166666666666663</v>
      </c>
      <c r="R51" s="544"/>
      <c r="S51" s="545"/>
      <c r="T51" s="545"/>
      <c r="U51" s="546"/>
    </row>
    <row r="52" spans="1:22" ht="24.95" customHeight="1">
      <c r="A52" s="303">
        <v>1.35</v>
      </c>
      <c r="B52" s="258" t="s">
        <v>290</v>
      </c>
      <c r="C52" s="301">
        <v>0</v>
      </c>
      <c r="D52" s="301">
        <v>1</v>
      </c>
      <c r="E52" s="301">
        <v>1</v>
      </c>
      <c r="F52" s="265">
        <v>1</v>
      </c>
      <c r="G52" s="265">
        <v>1</v>
      </c>
      <c r="H52" s="265">
        <v>1</v>
      </c>
      <c r="I52" s="301">
        <v>1</v>
      </c>
      <c r="J52" s="301">
        <v>1</v>
      </c>
      <c r="K52" s="301">
        <v>1</v>
      </c>
      <c r="L52" s="265">
        <v>1</v>
      </c>
      <c r="M52" s="265">
        <v>1</v>
      </c>
      <c r="N52" s="265">
        <v>1</v>
      </c>
      <c r="O52" s="255">
        <v>44927</v>
      </c>
      <c r="P52" s="255">
        <v>45291</v>
      </c>
      <c r="Q52" s="304">
        <f>SUM(D52:N52)/11</f>
        <v>1</v>
      </c>
      <c r="R52" s="544"/>
      <c r="S52" s="545"/>
      <c r="T52" s="545"/>
      <c r="U52" s="546"/>
      <c r="V52" s="257"/>
    </row>
    <row r="53" spans="1:22" ht="24.95" customHeight="1">
      <c r="A53" s="252">
        <v>1.36</v>
      </c>
      <c r="B53" s="258" t="s">
        <v>77</v>
      </c>
      <c r="C53" s="301">
        <v>1</v>
      </c>
      <c r="D53" s="301">
        <v>1</v>
      </c>
      <c r="E53" s="301">
        <v>1</v>
      </c>
      <c r="F53" s="265">
        <v>1</v>
      </c>
      <c r="G53" s="265">
        <v>1</v>
      </c>
      <c r="H53" s="265">
        <v>1</v>
      </c>
      <c r="I53" s="301">
        <v>1</v>
      </c>
      <c r="J53" s="301">
        <v>1</v>
      </c>
      <c r="K53" s="301">
        <v>1</v>
      </c>
      <c r="L53" s="265">
        <v>1</v>
      </c>
      <c r="M53" s="265">
        <v>1</v>
      </c>
      <c r="N53" s="265">
        <v>1</v>
      </c>
      <c r="O53" s="255">
        <v>44927</v>
      </c>
      <c r="P53" s="255">
        <v>45291</v>
      </c>
      <c r="Q53" s="256">
        <f t="shared" si="0"/>
        <v>1</v>
      </c>
      <c r="R53" s="544"/>
      <c r="S53" s="545"/>
      <c r="T53" s="545"/>
      <c r="U53" s="546"/>
    </row>
    <row r="54" spans="1:22" ht="24.95" customHeight="1">
      <c r="A54" s="252">
        <v>1.37</v>
      </c>
      <c r="B54" s="258" t="s">
        <v>255</v>
      </c>
      <c r="C54" s="301">
        <v>1</v>
      </c>
      <c r="D54" s="301">
        <v>1</v>
      </c>
      <c r="E54" s="301">
        <v>1</v>
      </c>
      <c r="F54" s="265">
        <v>1</v>
      </c>
      <c r="G54" s="265">
        <v>1</v>
      </c>
      <c r="H54" s="265">
        <v>1</v>
      </c>
      <c r="I54" s="301">
        <v>1</v>
      </c>
      <c r="J54" s="301">
        <v>1</v>
      </c>
      <c r="K54" s="301">
        <v>1</v>
      </c>
      <c r="L54" s="265">
        <v>1</v>
      </c>
      <c r="M54" s="265">
        <v>1</v>
      </c>
      <c r="N54" s="265">
        <v>1</v>
      </c>
      <c r="O54" s="255">
        <v>44927</v>
      </c>
      <c r="P54" s="255">
        <v>45291</v>
      </c>
      <c r="Q54" s="256">
        <f>SUM(C54:N54)/12</f>
        <v>1</v>
      </c>
      <c r="R54" s="544"/>
      <c r="S54" s="545"/>
      <c r="T54" s="545"/>
      <c r="U54" s="546"/>
    </row>
    <row r="55" spans="1:22" ht="24.95" customHeight="1">
      <c r="A55" s="252">
        <v>1.38</v>
      </c>
      <c r="B55" s="258" t="s">
        <v>256</v>
      </c>
      <c r="C55" s="301">
        <v>0</v>
      </c>
      <c r="D55" s="301">
        <v>0</v>
      </c>
      <c r="E55" s="301">
        <v>1</v>
      </c>
      <c r="F55" s="265">
        <v>0</v>
      </c>
      <c r="G55" s="265">
        <v>0</v>
      </c>
      <c r="H55" s="265">
        <v>1</v>
      </c>
      <c r="I55" s="301">
        <v>0</v>
      </c>
      <c r="J55" s="301">
        <v>0</v>
      </c>
      <c r="K55" s="301">
        <v>1</v>
      </c>
      <c r="L55" s="265">
        <v>0</v>
      </c>
      <c r="M55" s="265">
        <v>0</v>
      </c>
      <c r="N55" s="265">
        <v>1</v>
      </c>
      <c r="O55" s="255">
        <v>44927</v>
      </c>
      <c r="P55" s="255">
        <v>45291</v>
      </c>
      <c r="Q55" s="256">
        <f>SUM(E55, H55, K55, N55)/4</f>
        <v>1</v>
      </c>
      <c r="R55" s="544"/>
      <c r="S55" s="545"/>
      <c r="T55" s="545"/>
      <c r="U55" s="546"/>
    </row>
    <row r="56" spans="1:22" ht="24.95" customHeight="1">
      <c r="A56" s="259">
        <v>1.39</v>
      </c>
      <c r="B56" s="258" t="s">
        <v>291</v>
      </c>
      <c r="C56" s="301">
        <v>0</v>
      </c>
      <c r="D56" s="301">
        <v>1</v>
      </c>
      <c r="E56" s="301">
        <v>0</v>
      </c>
      <c r="F56" s="265">
        <v>1</v>
      </c>
      <c r="G56" s="265">
        <v>1</v>
      </c>
      <c r="H56" s="265">
        <v>1</v>
      </c>
      <c r="I56" s="301">
        <v>0</v>
      </c>
      <c r="J56" s="301">
        <v>0</v>
      </c>
      <c r="K56" s="301">
        <v>0</v>
      </c>
      <c r="L56" s="265">
        <v>0</v>
      </c>
      <c r="M56" s="265">
        <v>0</v>
      </c>
      <c r="N56" s="265">
        <v>1</v>
      </c>
      <c r="O56" s="255">
        <v>44927</v>
      </c>
      <c r="P56" s="255">
        <v>45291</v>
      </c>
      <c r="Q56" s="256">
        <f>SUM(D56, F56, G56, J56, N56)/5</f>
        <v>0.8</v>
      </c>
      <c r="R56" s="544"/>
      <c r="S56" s="545"/>
      <c r="T56" s="545"/>
      <c r="U56" s="546"/>
    </row>
    <row r="57" spans="1:22" ht="24.95" customHeight="1">
      <c r="A57" s="303">
        <v>1.4</v>
      </c>
      <c r="B57" s="258" t="s">
        <v>77</v>
      </c>
      <c r="C57" s="301">
        <v>0</v>
      </c>
      <c r="D57" s="301">
        <v>0</v>
      </c>
      <c r="E57" s="301">
        <v>1</v>
      </c>
      <c r="F57" s="265">
        <v>0</v>
      </c>
      <c r="G57" s="265">
        <v>1</v>
      </c>
      <c r="H57" s="265">
        <v>0</v>
      </c>
      <c r="I57" s="301">
        <v>0</v>
      </c>
      <c r="J57" s="301">
        <v>0</v>
      </c>
      <c r="K57" s="301">
        <v>1</v>
      </c>
      <c r="L57" s="265">
        <v>0</v>
      </c>
      <c r="M57" s="265">
        <v>1</v>
      </c>
      <c r="N57" s="265">
        <v>0</v>
      </c>
      <c r="O57" s="255">
        <v>44927</v>
      </c>
      <c r="P57" s="255">
        <v>45291</v>
      </c>
      <c r="Q57" s="304">
        <f>SUM(E57, G57, K57, M57)/4</f>
        <v>1</v>
      </c>
      <c r="R57" s="544"/>
      <c r="S57" s="545"/>
      <c r="T57" s="545"/>
      <c r="U57" s="546"/>
    </row>
    <row r="58" spans="1:22" ht="24.95" customHeight="1">
      <c r="A58" s="259">
        <v>1.41</v>
      </c>
      <c r="B58" s="253" t="s">
        <v>118</v>
      </c>
      <c r="C58" s="301">
        <v>1</v>
      </c>
      <c r="D58" s="301">
        <v>1</v>
      </c>
      <c r="E58" s="301">
        <v>1</v>
      </c>
      <c r="F58" s="265">
        <v>0</v>
      </c>
      <c r="G58" s="265">
        <v>0</v>
      </c>
      <c r="H58" s="265">
        <v>0</v>
      </c>
      <c r="I58" s="301">
        <v>1</v>
      </c>
      <c r="J58" s="301">
        <v>1</v>
      </c>
      <c r="K58" s="301">
        <v>1</v>
      </c>
      <c r="L58" s="265">
        <v>1</v>
      </c>
      <c r="M58" s="265">
        <v>1</v>
      </c>
      <c r="N58" s="265">
        <v>1</v>
      </c>
      <c r="O58" s="255">
        <v>44927</v>
      </c>
      <c r="P58" s="255">
        <v>45291</v>
      </c>
      <c r="Q58" s="256">
        <f>SUM(C58, D58, E58, I58, J58, K58, L58, M58,  N58)/9</f>
        <v>1</v>
      </c>
      <c r="R58" s="544"/>
      <c r="S58" s="545"/>
      <c r="T58" s="545"/>
      <c r="U58" s="546"/>
    </row>
    <row r="59" spans="1:22" ht="24.95" customHeight="1">
      <c r="A59" s="305">
        <v>1.42</v>
      </c>
      <c r="B59" s="258" t="s">
        <v>257</v>
      </c>
      <c r="C59" s="301">
        <v>1</v>
      </c>
      <c r="D59" s="301">
        <v>1</v>
      </c>
      <c r="E59" s="301">
        <v>1</v>
      </c>
      <c r="F59" s="265">
        <v>1</v>
      </c>
      <c r="G59" s="265">
        <v>1</v>
      </c>
      <c r="H59" s="265">
        <v>0</v>
      </c>
      <c r="I59" s="301">
        <v>1</v>
      </c>
      <c r="J59" s="301">
        <v>1</v>
      </c>
      <c r="K59" s="301">
        <v>1</v>
      </c>
      <c r="L59" s="265">
        <v>1</v>
      </c>
      <c r="M59" s="265">
        <v>1</v>
      </c>
      <c r="N59" s="265">
        <v>0</v>
      </c>
      <c r="O59" s="255">
        <v>44927</v>
      </c>
      <c r="P59" s="255">
        <v>45291</v>
      </c>
      <c r="Q59" s="304">
        <f t="shared" si="0"/>
        <v>0.83333333333333337</v>
      </c>
      <c r="R59" s="544"/>
      <c r="S59" s="545"/>
      <c r="T59" s="545"/>
      <c r="U59" s="546"/>
    </row>
    <row r="60" spans="1:22" ht="24.95" customHeight="1">
      <c r="A60" s="259">
        <v>1.43</v>
      </c>
      <c r="B60" s="258" t="s">
        <v>77</v>
      </c>
      <c r="C60" s="310">
        <v>0</v>
      </c>
      <c r="D60" s="301">
        <v>0</v>
      </c>
      <c r="E60" s="301">
        <v>1</v>
      </c>
      <c r="F60" s="265">
        <v>0</v>
      </c>
      <c r="G60" s="265">
        <v>0</v>
      </c>
      <c r="H60" s="265">
        <v>1</v>
      </c>
      <c r="I60" s="301">
        <v>0</v>
      </c>
      <c r="J60" s="301">
        <v>0</v>
      </c>
      <c r="K60" s="301">
        <v>1</v>
      </c>
      <c r="L60" s="265">
        <v>0</v>
      </c>
      <c r="M60" s="265">
        <v>0</v>
      </c>
      <c r="N60" s="265">
        <v>1</v>
      </c>
      <c r="O60" s="255">
        <v>44927</v>
      </c>
      <c r="P60" s="255">
        <v>45291</v>
      </c>
      <c r="Q60" s="256">
        <f>SUM(E60, H60, K60, N60)/4</f>
        <v>1</v>
      </c>
      <c r="R60" s="544"/>
      <c r="S60" s="545"/>
      <c r="T60" s="545"/>
      <c r="U60" s="546"/>
    </row>
    <row r="61" spans="1:22" ht="24.95" customHeight="1">
      <c r="A61" s="259">
        <v>1.44</v>
      </c>
      <c r="B61" s="258" t="s">
        <v>77</v>
      </c>
      <c r="C61" s="301">
        <v>1</v>
      </c>
      <c r="D61" s="301">
        <v>1</v>
      </c>
      <c r="E61" s="301">
        <v>1</v>
      </c>
      <c r="F61" s="265">
        <v>1</v>
      </c>
      <c r="G61" s="265">
        <v>1</v>
      </c>
      <c r="H61" s="265">
        <v>1</v>
      </c>
      <c r="I61" s="301">
        <v>1</v>
      </c>
      <c r="J61" s="301">
        <v>1</v>
      </c>
      <c r="K61" s="301">
        <v>1</v>
      </c>
      <c r="L61" s="265">
        <v>1</v>
      </c>
      <c r="M61" s="265">
        <v>1</v>
      </c>
      <c r="N61" s="265">
        <v>1</v>
      </c>
      <c r="O61" s="255">
        <v>44927</v>
      </c>
      <c r="P61" s="255">
        <v>45291</v>
      </c>
      <c r="Q61" s="256">
        <f t="shared" si="0"/>
        <v>1</v>
      </c>
      <c r="R61" s="544"/>
      <c r="S61" s="545"/>
      <c r="T61" s="545"/>
      <c r="U61" s="546"/>
    </row>
    <row r="62" spans="1:22" ht="24.95" customHeight="1">
      <c r="A62" s="259">
        <v>1.45</v>
      </c>
      <c r="B62" s="258" t="s">
        <v>292</v>
      </c>
      <c r="C62" s="301">
        <v>0</v>
      </c>
      <c r="D62" s="301">
        <v>0</v>
      </c>
      <c r="E62" s="301">
        <v>1</v>
      </c>
      <c r="F62" s="265">
        <v>0</v>
      </c>
      <c r="G62" s="265">
        <v>0</v>
      </c>
      <c r="H62" s="265">
        <v>1</v>
      </c>
      <c r="I62" s="301">
        <v>0</v>
      </c>
      <c r="J62" s="301">
        <v>0</v>
      </c>
      <c r="K62" s="301">
        <v>1</v>
      </c>
      <c r="L62" s="265">
        <v>0</v>
      </c>
      <c r="M62" s="265">
        <v>0</v>
      </c>
      <c r="N62" s="265">
        <v>1</v>
      </c>
      <c r="O62" s="255">
        <v>44927</v>
      </c>
      <c r="P62" s="255">
        <v>45291</v>
      </c>
      <c r="Q62" s="256">
        <f>SUM(E62, H62, K62, N62)/4</f>
        <v>1</v>
      </c>
      <c r="R62" s="544"/>
      <c r="S62" s="545"/>
      <c r="T62" s="545"/>
      <c r="U62" s="546"/>
    </row>
    <row r="63" spans="1:22" ht="24.95" customHeight="1">
      <c r="A63" s="259">
        <v>1.46</v>
      </c>
      <c r="B63" s="258" t="s">
        <v>292</v>
      </c>
      <c r="C63" s="301">
        <v>0</v>
      </c>
      <c r="D63" s="301">
        <v>0</v>
      </c>
      <c r="E63" s="301">
        <v>1</v>
      </c>
      <c r="F63" s="265">
        <v>0</v>
      </c>
      <c r="G63" s="265">
        <v>0</v>
      </c>
      <c r="H63" s="265">
        <v>1</v>
      </c>
      <c r="I63" s="301">
        <v>0</v>
      </c>
      <c r="J63" s="301">
        <v>0</v>
      </c>
      <c r="K63" s="301">
        <v>1</v>
      </c>
      <c r="L63" s="265">
        <v>1</v>
      </c>
      <c r="M63" s="265">
        <v>0</v>
      </c>
      <c r="N63" s="265">
        <v>0</v>
      </c>
      <c r="O63" s="255">
        <v>44927</v>
      </c>
      <c r="P63" s="255">
        <v>45291</v>
      </c>
      <c r="Q63" s="256">
        <f>SUM(E63, H63, K63, L63)/4</f>
        <v>1</v>
      </c>
      <c r="R63" s="544"/>
      <c r="S63" s="545"/>
      <c r="T63" s="545"/>
      <c r="U63" s="546"/>
    </row>
    <row r="64" spans="1:22" ht="24.95" customHeight="1">
      <c r="A64" s="305">
        <v>1.47</v>
      </c>
      <c r="B64" s="258" t="s">
        <v>77</v>
      </c>
      <c r="C64" s="301">
        <v>1</v>
      </c>
      <c r="D64" s="301">
        <v>0</v>
      </c>
      <c r="E64" s="301">
        <v>0</v>
      </c>
      <c r="F64" s="265">
        <v>1</v>
      </c>
      <c r="G64" s="265">
        <v>0</v>
      </c>
      <c r="H64" s="265">
        <v>0</v>
      </c>
      <c r="I64" s="301">
        <v>1</v>
      </c>
      <c r="J64" s="301">
        <v>0</v>
      </c>
      <c r="K64" s="301">
        <v>0</v>
      </c>
      <c r="L64" s="265">
        <v>0</v>
      </c>
      <c r="M64" s="265">
        <v>0</v>
      </c>
      <c r="N64" s="265">
        <v>1</v>
      </c>
      <c r="O64" s="255">
        <v>44927</v>
      </c>
      <c r="P64" s="255">
        <v>45291</v>
      </c>
      <c r="Q64" s="304">
        <f>SUM(C64, F64, I64, N64)/4</f>
        <v>1</v>
      </c>
      <c r="R64" s="544"/>
      <c r="S64" s="545"/>
      <c r="T64" s="545"/>
      <c r="U64" s="546"/>
    </row>
    <row r="65" spans="1:21" ht="24.95" customHeight="1">
      <c r="A65" s="259">
        <v>1.48</v>
      </c>
      <c r="B65" s="258" t="s">
        <v>258</v>
      </c>
      <c r="C65" s="301">
        <v>1</v>
      </c>
      <c r="D65" s="301">
        <v>0</v>
      </c>
      <c r="E65" s="301">
        <v>1</v>
      </c>
      <c r="F65" s="265">
        <v>0</v>
      </c>
      <c r="G65" s="265">
        <v>1</v>
      </c>
      <c r="H65" s="265">
        <v>0</v>
      </c>
      <c r="I65" s="301">
        <v>1</v>
      </c>
      <c r="J65" s="301">
        <v>0</v>
      </c>
      <c r="K65" s="301">
        <v>1</v>
      </c>
      <c r="L65" s="265">
        <v>0</v>
      </c>
      <c r="M65" s="265">
        <v>1</v>
      </c>
      <c r="N65" s="265">
        <v>0</v>
      </c>
      <c r="O65" s="255">
        <v>44927</v>
      </c>
      <c r="P65" s="255">
        <v>45291</v>
      </c>
      <c r="Q65" s="256">
        <f>SUM(C65, E65, G65, I65, K65,M65)/6</f>
        <v>1</v>
      </c>
      <c r="R65" s="544"/>
      <c r="S65" s="545"/>
      <c r="T65" s="545"/>
      <c r="U65" s="546"/>
    </row>
    <row r="66" spans="1:21" ht="24.95" customHeight="1">
      <c r="A66" s="259">
        <v>1.49</v>
      </c>
      <c r="B66" s="258" t="s">
        <v>293</v>
      </c>
      <c r="C66" s="301">
        <v>1</v>
      </c>
      <c r="D66" s="301">
        <v>0</v>
      </c>
      <c r="E66" s="301">
        <v>0</v>
      </c>
      <c r="F66" s="265">
        <v>1</v>
      </c>
      <c r="G66" s="265">
        <v>0</v>
      </c>
      <c r="H66" s="265">
        <v>0</v>
      </c>
      <c r="I66" s="301">
        <v>1</v>
      </c>
      <c r="J66" s="301">
        <v>0</v>
      </c>
      <c r="K66" s="301">
        <v>0</v>
      </c>
      <c r="L66" s="265">
        <v>1</v>
      </c>
      <c r="M66" s="265">
        <v>0</v>
      </c>
      <c r="N66" s="265">
        <v>0</v>
      </c>
      <c r="O66" s="255">
        <v>44927</v>
      </c>
      <c r="P66" s="255">
        <v>45291</v>
      </c>
      <c r="Q66" s="256">
        <f>SUM(C66, F66, I66, L66)/4</f>
        <v>1</v>
      </c>
      <c r="R66" s="544"/>
      <c r="S66" s="545"/>
      <c r="T66" s="545"/>
      <c r="U66" s="546"/>
    </row>
    <row r="67" spans="1:21" ht="24.95" customHeight="1">
      <c r="A67" s="259">
        <v>1.5</v>
      </c>
      <c r="B67" s="258" t="s">
        <v>259</v>
      </c>
      <c r="C67" s="301">
        <v>1</v>
      </c>
      <c r="D67" s="301">
        <v>0</v>
      </c>
      <c r="E67" s="301">
        <v>0</v>
      </c>
      <c r="F67" s="265">
        <v>1</v>
      </c>
      <c r="G67" s="265">
        <v>0</v>
      </c>
      <c r="H67" s="265">
        <v>0</v>
      </c>
      <c r="I67" s="301">
        <v>1</v>
      </c>
      <c r="J67" s="301">
        <v>0</v>
      </c>
      <c r="K67" s="301">
        <v>0</v>
      </c>
      <c r="L67" s="265">
        <v>1</v>
      </c>
      <c r="M67" s="265">
        <v>0</v>
      </c>
      <c r="N67" s="265">
        <v>0</v>
      </c>
      <c r="O67" s="255">
        <v>44927</v>
      </c>
      <c r="P67" s="255">
        <v>45291</v>
      </c>
      <c r="Q67" s="256">
        <f>SUM(C67, F67, I67, L67)/4</f>
        <v>1</v>
      </c>
      <c r="R67" s="544"/>
      <c r="S67" s="545"/>
      <c r="T67" s="545"/>
      <c r="U67" s="546"/>
    </row>
    <row r="68" spans="1:21" ht="24.95" customHeight="1">
      <c r="A68" s="259">
        <v>1.51</v>
      </c>
      <c r="B68" s="258" t="s">
        <v>260</v>
      </c>
      <c r="C68" s="301">
        <v>1</v>
      </c>
      <c r="D68" s="301">
        <v>1</v>
      </c>
      <c r="E68" s="301">
        <v>1</v>
      </c>
      <c r="F68" s="265">
        <v>1</v>
      </c>
      <c r="G68" s="265">
        <v>1</v>
      </c>
      <c r="H68" s="265">
        <v>1</v>
      </c>
      <c r="I68" s="301">
        <v>1</v>
      </c>
      <c r="J68" s="301">
        <v>1</v>
      </c>
      <c r="K68" s="301">
        <v>1</v>
      </c>
      <c r="L68" s="265">
        <v>1</v>
      </c>
      <c r="M68" s="265">
        <v>1</v>
      </c>
      <c r="N68" s="265">
        <v>1</v>
      </c>
      <c r="O68" s="255">
        <v>44927</v>
      </c>
      <c r="P68" s="255">
        <v>45291</v>
      </c>
      <c r="Q68" s="256">
        <f t="shared" si="0"/>
        <v>1</v>
      </c>
      <c r="R68" s="544"/>
      <c r="S68" s="545"/>
      <c r="T68" s="545"/>
      <c r="U68" s="546"/>
    </row>
    <row r="69" spans="1:21" ht="24.95" customHeight="1">
      <c r="A69" s="259">
        <v>1.52</v>
      </c>
      <c r="B69" s="258" t="s">
        <v>261</v>
      </c>
      <c r="C69" s="301">
        <v>0</v>
      </c>
      <c r="D69" s="301">
        <v>0</v>
      </c>
      <c r="E69" s="301">
        <v>1</v>
      </c>
      <c r="F69" s="265">
        <v>0</v>
      </c>
      <c r="G69" s="265">
        <v>1</v>
      </c>
      <c r="H69" s="265">
        <v>0</v>
      </c>
      <c r="I69" s="301">
        <v>1</v>
      </c>
      <c r="J69" s="301">
        <v>1</v>
      </c>
      <c r="K69" s="301">
        <v>0</v>
      </c>
      <c r="L69" s="265">
        <v>1</v>
      </c>
      <c r="M69" s="265">
        <v>1</v>
      </c>
      <c r="N69" s="265">
        <v>0</v>
      </c>
      <c r="O69" s="255">
        <v>44927</v>
      </c>
      <c r="P69" s="255">
        <v>45291</v>
      </c>
      <c r="Q69" s="256">
        <f>SUM(C69:N69)/12</f>
        <v>0.5</v>
      </c>
      <c r="R69" s="296"/>
      <c r="S69" s="297"/>
      <c r="T69" s="297"/>
      <c r="U69" s="298"/>
    </row>
    <row r="70" spans="1:21" ht="24.95" customHeight="1">
      <c r="A70" s="259">
        <v>1.53</v>
      </c>
      <c r="B70" s="258" t="s">
        <v>258</v>
      </c>
      <c r="C70" s="301">
        <v>1</v>
      </c>
      <c r="D70" s="301">
        <v>0</v>
      </c>
      <c r="E70" s="302">
        <v>0</v>
      </c>
      <c r="F70" s="265">
        <v>0</v>
      </c>
      <c r="G70" s="265">
        <v>0</v>
      </c>
      <c r="H70" s="265">
        <v>0</v>
      </c>
      <c r="I70" s="301">
        <v>0</v>
      </c>
      <c r="J70" s="301">
        <v>0</v>
      </c>
      <c r="K70" s="301">
        <v>0</v>
      </c>
      <c r="L70" s="265">
        <v>0</v>
      </c>
      <c r="M70" s="265">
        <v>0</v>
      </c>
      <c r="N70" s="265">
        <v>0</v>
      </c>
      <c r="O70" s="255">
        <v>44927</v>
      </c>
      <c r="P70" s="255">
        <v>45291</v>
      </c>
      <c r="Q70" s="256">
        <v>1</v>
      </c>
      <c r="R70" s="544"/>
      <c r="S70" s="545"/>
      <c r="T70" s="545"/>
      <c r="U70" s="546"/>
    </row>
    <row r="71" spans="1:21" ht="15.75" thickBot="1">
      <c r="R71" s="266"/>
      <c r="S71" s="266"/>
      <c r="T71" s="266"/>
      <c r="U71" s="266"/>
    </row>
    <row r="72" spans="1:21" ht="15.75" thickBot="1">
      <c r="N72" s="547" t="s">
        <v>164</v>
      </c>
      <c r="O72" s="548"/>
      <c r="P72" s="548"/>
      <c r="Q72" s="267">
        <f>SUM(Q15:Q70)/56</f>
        <v>0.80239583333333342</v>
      </c>
      <c r="R72" s="266"/>
      <c r="S72" s="266"/>
      <c r="T72" s="266"/>
      <c r="U72" s="266"/>
    </row>
    <row r="73" spans="1:21">
      <c r="A73" s="268"/>
      <c r="B73" s="268"/>
      <c r="C73" s="268"/>
      <c r="D73" s="268"/>
      <c r="E73" s="268"/>
      <c r="F73" s="268"/>
      <c r="G73" s="268"/>
      <c r="H73" s="268"/>
      <c r="I73" s="268"/>
      <c r="J73" s="268"/>
      <c r="K73" s="268"/>
      <c r="L73" s="268"/>
      <c r="M73" s="268"/>
      <c r="N73" s="268"/>
      <c r="O73" s="268"/>
      <c r="P73" s="268"/>
      <c r="Q73" s="268"/>
    </row>
    <row r="74" spans="1:21">
      <c r="A74" s="268"/>
      <c r="B74" s="268"/>
      <c r="C74" s="268"/>
      <c r="D74" s="268"/>
      <c r="E74" s="268"/>
      <c r="F74" s="268"/>
      <c r="G74" s="268"/>
      <c r="H74" s="268"/>
      <c r="I74" s="268"/>
      <c r="J74" s="268"/>
      <c r="K74" s="268"/>
      <c r="L74" s="268"/>
      <c r="M74" s="268"/>
      <c r="N74" s="268"/>
      <c r="O74" s="268"/>
      <c r="P74" s="268"/>
      <c r="Q74" s="268"/>
    </row>
    <row r="75" spans="1:21">
      <c r="A75" s="269"/>
      <c r="B75" s="269"/>
      <c r="C75" s="269"/>
      <c r="D75" s="269"/>
      <c r="E75" s="269"/>
      <c r="F75" s="269"/>
      <c r="G75" s="269"/>
      <c r="H75" s="269"/>
      <c r="I75" s="269"/>
      <c r="J75" s="269"/>
      <c r="K75" s="269"/>
      <c r="L75" s="269"/>
      <c r="M75" s="269"/>
      <c r="N75" s="269"/>
      <c r="O75" s="269"/>
      <c r="P75" s="269"/>
      <c r="Q75" s="269"/>
      <c r="S75" s="248" t="s">
        <v>165</v>
      </c>
    </row>
    <row r="77" spans="1:21">
      <c r="A77" s="549" t="s">
        <v>166</v>
      </c>
      <c r="B77" s="549"/>
      <c r="C77" s="549"/>
      <c r="D77" s="549"/>
      <c r="E77" s="549"/>
      <c r="F77" s="549"/>
      <c r="G77" s="549"/>
      <c r="H77" s="549"/>
      <c r="I77" s="549"/>
      <c r="J77" s="549"/>
      <c r="K77" s="549"/>
      <c r="L77" s="549"/>
      <c r="M77" s="549"/>
      <c r="N77" s="549"/>
      <c r="O77" s="549"/>
      <c r="P77" s="549"/>
      <c r="Q77" s="549"/>
    </row>
    <row r="79" spans="1:21">
      <c r="A79" s="550" t="s">
        <v>167</v>
      </c>
      <c r="B79" s="550"/>
      <c r="C79" s="550"/>
      <c r="D79" s="550"/>
      <c r="E79" s="550"/>
      <c r="F79" s="550"/>
      <c r="G79" s="550"/>
      <c r="H79" s="550"/>
      <c r="I79" s="550"/>
      <c r="J79" s="550"/>
      <c r="K79" s="550"/>
      <c r="L79" s="550"/>
      <c r="M79" s="550"/>
      <c r="N79" s="550"/>
      <c r="O79" s="550"/>
      <c r="P79" s="550"/>
      <c r="Q79" s="550"/>
    </row>
    <row r="80" spans="1:21">
      <c r="A80" s="549" t="s">
        <v>262</v>
      </c>
      <c r="B80" s="549"/>
      <c r="C80" s="549"/>
      <c r="D80" s="549"/>
      <c r="E80" s="549"/>
      <c r="F80" s="549"/>
      <c r="G80" s="549"/>
      <c r="H80" s="549"/>
      <c r="I80" s="549"/>
      <c r="J80" s="549"/>
      <c r="K80" s="549"/>
      <c r="L80" s="549"/>
      <c r="M80" s="549"/>
      <c r="N80" s="549"/>
      <c r="O80" s="549"/>
      <c r="P80" s="549"/>
      <c r="Q80" s="549"/>
    </row>
    <row r="81" spans="1:17">
      <c r="A81" s="542" t="s">
        <v>263</v>
      </c>
      <c r="B81" s="543"/>
      <c r="C81" s="543"/>
      <c r="D81" s="543"/>
      <c r="E81" s="543"/>
      <c r="F81" s="543"/>
      <c r="G81" s="543"/>
      <c r="H81" s="543"/>
      <c r="I81" s="543"/>
      <c r="J81" s="543"/>
      <c r="K81" s="543"/>
      <c r="L81" s="543"/>
      <c r="M81" s="543"/>
      <c r="N81" s="543"/>
      <c r="O81" s="543"/>
      <c r="P81" s="543"/>
      <c r="Q81" s="543"/>
    </row>
    <row r="82" spans="1:17">
      <c r="A82" s="543" t="s">
        <v>168</v>
      </c>
      <c r="B82" s="543"/>
      <c r="C82" s="543"/>
      <c r="D82" s="543"/>
      <c r="E82" s="543"/>
      <c r="F82" s="543"/>
      <c r="G82" s="543"/>
      <c r="H82" s="543"/>
      <c r="I82" s="543"/>
      <c r="J82" s="543"/>
      <c r="K82" s="543"/>
      <c r="L82" s="543"/>
      <c r="M82" s="543"/>
      <c r="N82" s="543"/>
      <c r="O82" s="543"/>
      <c r="P82" s="543"/>
      <c r="Q82" s="543"/>
    </row>
  </sheetData>
  <mergeCells count="67">
    <mergeCell ref="C2:P2"/>
    <mergeCell ref="C4:P4"/>
    <mergeCell ref="R21:U21"/>
    <mergeCell ref="K7:U8"/>
    <mergeCell ref="A10:U12"/>
    <mergeCell ref="R14:U14"/>
    <mergeCell ref="R15:U15"/>
    <mergeCell ref="R16:U16"/>
    <mergeCell ref="R17:U17"/>
    <mergeCell ref="R18:U18"/>
    <mergeCell ref="R19:U19"/>
    <mergeCell ref="R20:U20"/>
    <mergeCell ref="C3:P3"/>
    <mergeCell ref="R32:U32"/>
    <mergeCell ref="R22:U22"/>
    <mergeCell ref="R23:U23"/>
    <mergeCell ref="R24:U24"/>
    <mergeCell ref="R25:U25"/>
    <mergeCell ref="R26:U26"/>
    <mergeCell ref="R27:U27"/>
    <mergeCell ref="R28:U28"/>
    <mergeCell ref="R29:U29"/>
    <mergeCell ref="R30:U30"/>
    <mergeCell ref="R31:U31"/>
    <mergeCell ref="R51:U51"/>
    <mergeCell ref="R52:U52"/>
    <mergeCell ref="R38:U38"/>
    <mergeCell ref="R33:U33"/>
    <mergeCell ref="R34:U34"/>
    <mergeCell ref="R35:U35"/>
    <mergeCell ref="R36:U36"/>
    <mergeCell ref="R37:U37"/>
    <mergeCell ref="R59:U59"/>
    <mergeCell ref="R60:U60"/>
    <mergeCell ref="R61:U61"/>
    <mergeCell ref="R53:U53"/>
    <mergeCell ref="R39:U39"/>
    <mergeCell ref="R40:U40"/>
    <mergeCell ref="R44:U44"/>
    <mergeCell ref="R45:U45"/>
    <mergeCell ref="R46:U46"/>
    <mergeCell ref="R47:U47"/>
    <mergeCell ref="R41:U41"/>
    <mergeCell ref="R42:U42"/>
    <mergeCell ref="R43:U43"/>
    <mergeCell ref="R48:U48"/>
    <mergeCell ref="R49:U49"/>
    <mergeCell ref="R50:U50"/>
    <mergeCell ref="R54:U54"/>
    <mergeCell ref="R55:U55"/>
    <mergeCell ref="R56:U56"/>
    <mergeCell ref="R57:U57"/>
    <mergeCell ref="R58:U58"/>
    <mergeCell ref="A81:Q81"/>
    <mergeCell ref="A82:Q82"/>
    <mergeCell ref="R62:U62"/>
    <mergeCell ref="R63:U63"/>
    <mergeCell ref="R64:U64"/>
    <mergeCell ref="R65:U65"/>
    <mergeCell ref="R66:U66"/>
    <mergeCell ref="R67:U67"/>
    <mergeCell ref="R68:U68"/>
    <mergeCell ref="N72:P72"/>
    <mergeCell ref="A77:Q77"/>
    <mergeCell ref="A79:Q79"/>
    <mergeCell ref="A80:Q80"/>
    <mergeCell ref="R70:U70"/>
  </mergeCells>
  <pageMargins left="0.23622047244094491" right="0.23622047244094491" top="0.74803149606299213" bottom="0.74803149606299213" header="0.31496062992125984" footer="0.31496062992125984"/>
  <pageSetup scale="6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topLeftCell="A25" zoomScale="80" zoomScaleNormal="80" workbookViewId="0">
      <selection activeCell="D6" sqref="D6"/>
    </sheetView>
  </sheetViews>
  <sheetFormatPr baseColWidth="10" defaultColWidth="12.42578125" defaultRowHeight="12"/>
  <cols>
    <col min="1" max="1" width="10.7109375" style="2" customWidth="1"/>
    <col min="2" max="2" width="45.42578125" style="2" customWidth="1"/>
    <col min="3" max="3" width="36.42578125" style="2" customWidth="1"/>
    <col min="4" max="4" width="18.140625" style="2" customWidth="1"/>
    <col min="5" max="5" width="14" style="2" customWidth="1"/>
    <col min="6" max="6" width="3" style="2" customWidth="1"/>
    <col min="7" max="7" width="6.42578125" style="2" customWidth="1"/>
    <col min="8" max="8" width="6" style="2" bestFit="1" customWidth="1"/>
    <col min="9" max="9" width="6" style="2" customWidth="1"/>
    <col min="10" max="10" width="5.7109375" style="2" customWidth="1"/>
    <col min="11" max="11" width="6.140625" style="2" customWidth="1"/>
    <col min="12" max="14" width="6" style="2" customWidth="1"/>
    <col min="15" max="15" width="6.140625" style="2" customWidth="1"/>
    <col min="16" max="16" width="6" style="2" bestFit="1" customWidth="1"/>
    <col min="17" max="17" width="6.140625" style="2" customWidth="1"/>
    <col min="18" max="18" width="6.7109375" style="2" customWidth="1"/>
    <col min="19" max="19" width="34.28515625" style="2" customWidth="1"/>
    <col min="20" max="16384" width="12.42578125" style="2"/>
  </cols>
  <sheetData>
    <row r="1" spans="1:20" ht="21">
      <c r="A1" s="349"/>
      <c r="B1" s="350"/>
      <c r="C1" s="350"/>
      <c r="D1" s="350"/>
      <c r="E1" s="350"/>
      <c r="F1" s="350"/>
      <c r="G1" s="350"/>
      <c r="H1" s="350"/>
      <c r="I1" s="350"/>
      <c r="J1" s="350"/>
      <c r="K1" s="350"/>
      <c r="L1" s="350"/>
      <c r="M1" s="350"/>
      <c r="N1" s="350"/>
      <c r="O1" s="350"/>
      <c r="P1" s="350"/>
      <c r="Q1" s="350"/>
      <c r="R1" s="350"/>
      <c r="S1" s="350"/>
    </row>
    <row r="2" spans="1:20" ht="21">
      <c r="A2" s="378" t="s">
        <v>268</v>
      </c>
      <c r="B2" s="350"/>
      <c r="C2" s="350"/>
      <c r="D2" s="350"/>
      <c r="E2" s="350"/>
      <c r="F2" s="350"/>
      <c r="G2" s="350"/>
      <c r="H2" s="350"/>
      <c r="I2" s="350"/>
      <c r="J2" s="350"/>
      <c r="K2" s="350"/>
      <c r="L2" s="350"/>
      <c r="M2" s="350"/>
      <c r="N2" s="350"/>
      <c r="O2" s="350"/>
      <c r="P2" s="350"/>
      <c r="Q2" s="350"/>
      <c r="R2" s="350"/>
      <c r="S2" s="350"/>
    </row>
    <row r="3" spans="1:20" ht="17.100000000000001" customHeight="1">
      <c r="A3" s="351" t="s">
        <v>48</v>
      </c>
      <c r="B3" s="351"/>
      <c r="C3" s="351"/>
      <c r="D3" s="351"/>
      <c r="E3" s="351"/>
      <c r="F3" s="351"/>
      <c r="G3" s="351"/>
      <c r="H3" s="351"/>
      <c r="I3" s="351"/>
      <c r="J3" s="351"/>
      <c r="K3" s="351"/>
      <c r="L3" s="351"/>
      <c r="M3" s="351"/>
      <c r="N3" s="351"/>
      <c r="O3" s="351"/>
      <c r="P3" s="351"/>
      <c r="Q3" s="351"/>
      <c r="R3" s="351"/>
      <c r="S3" s="351"/>
    </row>
    <row r="4" spans="1:20" ht="17.100000000000001" customHeight="1">
      <c r="A4" s="5"/>
      <c r="B4" s="5"/>
      <c r="C4" s="5"/>
      <c r="D4" s="5"/>
      <c r="E4" s="5"/>
      <c r="F4" s="5"/>
      <c r="G4" s="5"/>
      <c r="H4" s="5"/>
      <c r="I4" s="5"/>
      <c r="J4" s="5"/>
      <c r="K4" s="5"/>
      <c r="L4" s="5"/>
      <c r="M4" s="5"/>
      <c r="N4" s="5"/>
      <c r="O4" s="5"/>
      <c r="P4" s="5"/>
      <c r="Q4" s="5"/>
      <c r="R4" s="5"/>
      <c r="S4" s="5"/>
    </row>
    <row r="5" spans="1:20" ht="17.100000000000001" customHeight="1" thickBot="1">
      <c r="A5" s="5"/>
      <c r="B5" s="5"/>
      <c r="C5" s="5"/>
      <c r="D5" s="5"/>
      <c r="E5" s="5"/>
      <c r="F5" s="5"/>
      <c r="G5" s="5"/>
      <c r="H5" s="5"/>
      <c r="I5" s="5"/>
      <c r="J5" s="18"/>
      <c r="K5" s="18"/>
      <c r="L5" s="18"/>
      <c r="M5" s="18"/>
      <c r="N5" s="18"/>
      <c r="O5" s="21"/>
      <c r="P5" s="20"/>
      <c r="Q5" s="20"/>
      <c r="R5" s="20"/>
      <c r="S5" s="17"/>
    </row>
    <row r="6" spans="1:20" ht="27.75" customHeight="1" thickBot="1">
      <c r="A6" s="5"/>
      <c r="B6" s="5"/>
      <c r="C6" s="56" t="s">
        <v>22</v>
      </c>
      <c r="D6" s="25">
        <v>44480</v>
      </c>
      <c r="E6" s="5"/>
      <c r="F6" s="5"/>
      <c r="G6" s="5"/>
      <c r="H6" s="5"/>
      <c r="I6" s="6"/>
      <c r="J6" s="18"/>
      <c r="K6" s="18"/>
      <c r="L6" s="18"/>
      <c r="M6" s="18"/>
      <c r="N6" s="18"/>
      <c r="O6" s="21"/>
      <c r="P6" s="21"/>
      <c r="Q6" s="21"/>
      <c r="R6" s="21"/>
    </row>
    <row r="7" spans="1:20" ht="13.5" thickBot="1">
      <c r="A7" s="7"/>
      <c r="B7" s="5"/>
      <c r="C7" s="5"/>
      <c r="D7" s="5"/>
      <c r="E7" s="5"/>
      <c r="F7" s="5"/>
      <c r="G7" s="5"/>
      <c r="H7" s="5"/>
      <c r="I7" s="5"/>
      <c r="L7" s="14"/>
    </row>
    <row r="8" spans="1:20" ht="31.5" customHeight="1" thickBot="1">
      <c r="A8" s="5"/>
      <c r="B8" s="165" t="s">
        <v>49</v>
      </c>
      <c r="C8" s="377" t="s">
        <v>112</v>
      </c>
      <c r="D8" s="331"/>
      <c r="E8" s="331"/>
      <c r="F8" s="331"/>
      <c r="G8" s="331"/>
      <c r="H8" s="331"/>
      <c r="I8" s="332"/>
      <c r="M8" s="348" t="s">
        <v>31</v>
      </c>
      <c r="N8" s="331"/>
      <c r="O8" s="331"/>
      <c r="P8" s="331"/>
      <c r="Q8" s="331"/>
      <c r="R8" s="332"/>
      <c r="S8" s="166" t="s">
        <v>36</v>
      </c>
      <c r="T8" s="103"/>
    </row>
    <row r="9" spans="1:20" ht="35.25" customHeight="1" thickBot="1">
      <c r="A9" s="5"/>
      <c r="B9" s="165" t="s">
        <v>35</v>
      </c>
      <c r="C9" s="377" t="s">
        <v>113</v>
      </c>
      <c r="D9" s="331"/>
      <c r="E9" s="331"/>
      <c r="F9" s="331"/>
      <c r="G9" s="331"/>
      <c r="H9" s="331"/>
      <c r="I9" s="332"/>
      <c r="J9" s="7"/>
      <c r="L9" s="14"/>
      <c r="M9" s="348" t="s">
        <v>25</v>
      </c>
      <c r="N9" s="331"/>
      <c r="O9" s="331"/>
      <c r="P9" s="331"/>
      <c r="Q9" s="331"/>
      <c r="R9" s="332"/>
      <c r="S9" s="166" t="s">
        <v>215</v>
      </c>
    </row>
    <row r="10" spans="1:20" ht="13.5" thickBot="1">
      <c r="A10" s="5"/>
      <c r="B10" s="35"/>
      <c r="C10" s="104"/>
      <c r="D10" s="104"/>
      <c r="E10" s="104"/>
      <c r="F10" s="104"/>
      <c r="G10" s="105"/>
      <c r="H10" s="329"/>
      <c r="I10" s="329"/>
      <c r="J10" s="329"/>
      <c r="K10" s="329"/>
      <c r="L10" s="14"/>
      <c r="M10" s="28"/>
      <c r="N10" s="28"/>
      <c r="O10" s="28"/>
      <c r="P10" s="28"/>
      <c r="Q10" s="28"/>
      <c r="R10" s="28"/>
      <c r="S10" s="29"/>
    </row>
    <row r="11" spans="1:20" s="1" customFormat="1" ht="53.25" customHeight="1" thickBot="1">
      <c r="A11" s="5"/>
      <c r="B11" s="38" t="s">
        <v>34</v>
      </c>
      <c r="C11" s="374" t="s">
        <v>114</v>
      </c>
      <c r="D11" s="375"/>
      <c r="E11" s="375"/>
      <c r="F11" s="375"/>
      <c r="G11" s="375"/>
      <c r="H11" s="375"/>
      <c r="I11" s="375"/>
      <c r="J11" s="375"/>
      <c r="K11" s="375"/>
      <c r="L11" s="375"/>
      <c r="M11" s="375"/>
      <c r="N11" s="375"/>
      <c r="O11" s="375"/>
      <c r="P11" s="375"/>
      <c r="Q11" s="375"/>
      <c r="R11" s="375"/>
      <c r="S11" s="376"/>
    </row>
    <row r="12" spans="1:20" s="1" customFormat="1" ht="8.1" customHeight="1">
      <c r="A12" s="5"/>
      <c r="B12" s="11"/>
      <c r="C12" s="5"/>
      <c r="D12" s="5"/>
      <c r="E12" s="5"/>
      <c r="F12" s="5"/>
      <c r="G12" s="5"/>
      <c r="H12" s="5"/>
      <c r="I12" s="5"/>
      <c r="J12" s="5"/>
      <c r="K12" s="5"/>
      <c r="L12" s="5"/>
      <c r="M12" s="7"/>
      <c r="N12" s="7"/>
      <c r="O12" s="7"/>
      <c r="P12" s="7"/>
      <c r="Q12" s="7"/>
      <c r="R12" s="7"/>
      <c r="S12" s="7"/>
    </row>
    <row r="13" spans="1:20" s="1" customFormat="1" ht="18" customHeight="1">
      <c r="A13" s="32" t="s">
        <v>32</v>
      </c>
      <c r="B13" s="333" t="s">
        <v>0</v>
      </c>
      <c r="C13" s="327" t="s">
        <v>188</v>
      </c>
      <c r="D13" s="327" t="s">
        <v>1</v>
      </c>
      <c r="E13" s="327" t="s">
        <v>2</v>
      </c>
      <c r="F13" s="339" t="s">
        <v>3</v>
      </c>
      <c r="G13" s="340"/>
      <c r="H13" s="340"/>
      <c r="I13" s="340"/>
      <c r="J13" s="340"/>
      <c r="K13" s="340"/>
      <c r="L13" s="340"/>
      <c r="M13" s="340"/>
      <c r="N13" s="340"/>
      <c r="O13" s="340"/>
      <c r="P13" s="340"/>
      <c r="Q13" s="340"/>
      <c r="R13" s="340"/>
      <c r="S13" s="341" t="s">
        <v>30</v>
      </c>
    </row>
    <row r="14" spans="1:20" ht="23.1" customHeight="1">
      <c r="A14" s="327" t="s">
        <v>33</v>
      </c>
      <c r="B14" s="334"/>
      <c r="C14" s="336"/>
      <c r="D14" s="337"/>
      <c r="E14" s="337"/>
      <c r="F14" s="8"/>
      <c r="G14" s="344" t="s">
        <v>4</v>
      </c>
      <c r="H14" s="345"/>
      <c r="I14" s="346"/>
      <c r="J14" s="344" t="s">
        <v>5</v>
      </c>
      <c r="K14" s="345"/>
      <c r="L14" s="346"/>
      <c r="M14" s="344" t="s">
        <v>6</v>
      </c>
      <c r="N14" s="345"/>
      <c r="O14" s="346"/>
      <c r="P14" s="344" t="s">
        <v>7</v>
      </c>
      <c r="Q14" s="345"/>
      <c r="R14" s="345"/>
      <c r="S14" s="342"/>
    </row>
    <row r="15" spans="1:20" ht="23.1" customHeight="1">
      <c r="A15" s="328"/>
      <c r="B15" s="335"/>
      <c r="C15" s="328"/>
      <c r="D15" s="338"/>
      <c r="E15" s="338"/>
      <c r="F15" s="9"/>
      <c r="G15" s="3" t="s">
        <v>9</v>
      </c>
      <c r="H15" s="3" t="s">
        <v>10</v>
      </c>
      <c r="I15" s="3" t="s">
        <v>11</v>
      </c>
      <c r="J15" s="3" t="s">
        <v>12</v>
      </c>
      <c r="K15" s="3" t="s">
        <v>13</v>
      </c>
      <c r="L15" s="3" t="s">
        <v>14</v>
      </c>
      <c r="M15" s="3" t="s">
        <v>15</v>
      </c>
      <c r="N15" s="3" t="s">
        <v>16</v>
      </c>
      <c r="O15" s="3" t="s">
        <v>17</v>
      </c>
      <c r="P15" s="3" t="s">
        <v>18</v>
      </c>
      <c r="Q15" s="3" t="s">
        <v>19</v>
      </c>
      <c r="R15" s="34" t="s">
        <v>8</v>
      </c>
      <c r="S15" s="343"/>
    </row>
    <row r="16" spans="1:20" ht="24.95" customHeight="1">
      <c r="A16" s="367">
        <v>1.6</v>
      </c>
      <c r="B16" s="326" t="s">
        <v>115</v>
      </c>
      <c r="C16" s="363" t="s">
        <v>194</v>
      </c>
      <c r="D16" s="372" t="s">
        <v>116</v>
      </c>
      <c r="E16" s="243">
        <f>SUM(G16:R16)</f>
        <v>9.0300000000000011</v>
      </c>
      <c r="F16" s="107" t="s">
        <v>20</v>
      </c>
      <c r="G16" s="278">
        <v>0.01</v>
      </c>
      <c r="H16" s="278">
        <v>0.01</v>
      </c>
      <c r="I16" s="278">
        <v>0.01</v>
      </c>
      <c r="J16" s="167">
        <v>1</v>
      </c>
      <c r="K16" s="167">
        <v>1</v>
      </c>
      <c r="L16" s="167">
        <v>1</v>
      </c>
      <c r="M16" s="167">
        <v>1</v>
      </c>
      <c r="N16" s="167">
        <v>1</v>
      </c>
      <c r="O16" s="167">
        <v>1</v>
      </c>
      <c r="P16" s="168">
        <v>1</v>
      </c>
      <c r="Q16" s="168">
        <v>1</v>
      </c>
      <c r="R16" s="168">
        <v>1</v>
      </c>
      <c r="S16" s="355"/>
    </row>
    <row r="17" spans="1:19" ht="24.75" customHeight="1">
      <c r="A17" s="368"/>
      <c r="B17" s="371"/>
      <c r="C17" s="364"/>
      <c r="D17" s="373"/>
      <c r="E17" s="243">
        <f t="shared" ref="E17:E29" si="0">SUM(G17:R17)</f>
        <v>2.0300000000000002</v>
      </c>
      <c r="F17" s="107" t="s">
        <v>21</v>
      </c>
      <c r="G17" s="276">
        <v>0.01</v>
      </c>
      <c r="H17" s="277">
        <v>0.01</v>
      </c>
      <c r="I17" s="277">
        <v>0.01</v>
      </c>
      <c r="J17" s="169">
        <v>0</v>
      </c>
      <c r="K17" s="169">
        <v>0</v>
      </c>
      <c r="L17" s="169">
        <v>0</v>
      </c>
      <c r="M17" s="169">
        <v>1</v>
      </c>
      <c r="N17" s="169">
        <v>1</v>
      </c>
      <c r="O17" s="169">
        <v>0</v>
      </c>
      <c r="P17" s="170"/>
      <c r="Q17" s="170"/>
      <c r="R17" s="170"/>
      <c r="S17" s="356"/>
    </row>
    <row r="18" spans="1:19" s="79" customFormat="1" ht="49.5" customHeight="1">
      <c r="A18" s="367">
        <v>1.7</v>
      </c>
      <c r="B18" s="326" t="s">
        <v>117</v>
      </c>
      <c r="C18" s="363" t="s">
        <v>195</v>
      </c>
      <c r="D18" s="369" t="s">
        <v>118</v>
      </c>
      <c r="E18" s="243">
        <f t="shared" si="0"/>
        <v>19.02</v>
      </c>
      <c r="F18" s="107" t="s">
        <v>20</v>
      </c>
      <c r="G18" s="278">
        <v>0.01</v>
      </c>
      <c r="H18" s="278">
        <v>0.01</v>
      </c>
      <c r="I18" s="172">
        <v>1</v>
      </c>
      <c r="J18" s="171">
        <v>2</v>
      </c>
      <c r="K18" s="171">
        <v>2</v>
      </c>
      <c r="L18" s="171">
        <v>2</v>
      </c>
      <c r="M18" s="171">
        <v>2</v>
      </c>
      <c r="N18" s="171">
        <v>2</v>
      </c>
      <c r="O18" s="171">
        <v>2</v>
      </c>
      <c r="P18" s="173">
        <v>2</v>
      </c>
      <c r="Q18" s="173">
        <v>2</v>
      </c>
      <c r="R18" s="173">
        <v>2</v>
      </c>
      <c r="S18" s="355"/>
    </row>
    <row r="19" spans="1:19" s="79" customFormat="1" ht="45" customHeight="1">
      <c r="A19" s="368"/>
      <c r="B19" s="371"/>
      <c r="C19" s="364"/>
      <c r="D19" s="370"/>
      <c r="E19" s="243">
        <f t="shared" si="0"/>
        <v>10.02</v>
      </c>
      <c r="F19" s="107" t="s">
        <v>21</v>
      </c>
      <c r="G19" s="277">
        <v>0.01</v>
      </c>
      <c r="H19" s="277">
        <v>0.01</v>
      </c>
      <c r="I19" s="174">
        <v>1</v>
      </c>
      <c r="J19" s="169">
        <v>3</v>
      </c>
      <c r="K19" s="169">
        <v>2</v>
      </c>
      <c r="L19" s="169">
        <v>2</v>
      </c>
      <c r="M19" s="169">
        <v>2</v>
      </c>
      <c r="N19" s="169">
        <v>0</v>
      </c>
      <c r="O19" s="169">
        <v>0</v>
      </c>
      <c r="P19" s="170"/>
      <c r="Q19" s="170"/>
      <c r="R19" s="170"/>
      <c r="S19" s="356"/>
    </row>
    <row r="20" spans="1:19" ht="45.75" customHeight="1">
      <c r="A20" s="367">
        <v>1.8</v>
      </c>
      <c r="B20" s="322" t="s">
        <v>119</v>
      </c>
      <c r="C20" s="363" t="s">
        <v>196</v>
      </c>
      <c r="D20" s="365" t="s">
        <v>120</v>
      </c>
      <c r="E20" s="243">
        <f t="shared" si="0"/>
        <v>20.02</v>
      </c>
      <c r="F20" s="107" t="s">
        <v>20</v>
      </c>
      <c r="G20" s="278">
        <v>0.01</v>
      </c>
      <c r="H20" s="278">
        <v>0.01</v>
      </c>
      <c r="I20" s="171">
        <v>2</v>
      </c>
      <c r="J20" s="171">
        <v>2</v>
      </c>
      <c r="K20" s="171">
        <v>2</v>
      </c>
      <c r="L20" s="171">
        <v>2</v>
      </c>
      <c r="M20" s="171">
        <v>2</v>
      </c>
      <c r="N20" s="171">
        <v>2</v>
      </c>
      <c r="O20" s="171">
        <v>2</v>
      </c>
      <c r="P20" s="173">
        <v>2</v>
      </c>
      <c r="Q20" s="173">
        <v>2</v>
      </c>
      <c r="R20" s="173">
        <v>2</v>
      </c>
      <c r="S20" s="355"/>
    </row>
    <row r="21" spans="1:19" ht="39" customHeight="1">
      <c r="A21" s="368"/>
      <c r="B21" s="323"/>
      <c r="C21" s="364"/>
      <c r="D21" s="366"/>
      <c r="E21" s="243">
        <f t="shared" si="0"/>
        <v>25.02</v>
      </c>
      <c r="F21" s="107" t="s">
        <v>21</v>
      </c>
      <c r="G21" s="276">
        <v>0.01</v>
      </c>
      <c r="H21" s="277">
        <v>0.01</v>
      </c>
      <c r="I21" s="277">
        <v>2</v>
      </c>
      <c r="J21" s="169">
        <v>7</v>
      </c>
      <c r="K21" s="169">
        <v>7</v>
      </c>
      <c r="L21" s="169">
        <v>7</v>
      </c>
      <c r="M21" s="169">
        <v>2</v>
      </c>
      <c r="N21" s="169">
        <v>0</v>
      </c>
      <c r="O21" s="169">
        <v>0</v>
      </c>
      <c r="P21" s="170"/>
      <c r="Q21" s="170"/>
      <c r="R21" s="170"/>
      <c r="S21" s="356"/>
    </row>
    <row r="22" spans="1:19" ht="33.75" customHeight="1">
      <c r="A22" s="367">
        <v>1.9</v>
      </c>
      <c r="B22" s="322" t="s">
        <v>121</v>
      </c>
      <c r="C22" s="363" t="s">
        <v>197</v>
      </c>
      <c r="D22" s="369" t="s">
        <v>122</v>
      </c>
      <c r="E22" s="243">
        <f t="shared" si="0"/>
        <v>22.02</v>
      </c>
      <c r="F22" s="107" t="s">
        <v>20</v>
      </c>
      <c r="G22" s="278">
        <v>0.01</v>
      </c>
      <c r="H22" s="278">
        <v>0.01</v>
      </c>
      <c r="I22" s="171">
        <v>4</v>
      </c>
      <c r="J22" s="171">
        <v>2</v>
      </c>
      <c r="K22" s="171">
        <v>2</v>
      </c>
      <c r="L22" s="171">
        <v>2</v>
      </c>
      <c r="M22" s="171">
        <v>2</v>
      </c>
      <c r="N22" s="171">
        <v>2</v>
      </c>
      <c r="O22" s="171">
        <v>2</v>
      </c>
      <c r="P22" s="173">
        <v>2</v>
      </c>
      <c r="Q22" s="173">
        <v>2</v>
      </c>
      <c r="R22" s="173">
        <v>2</v>
      </c>
      <c r="S22" s="355"/>
    </row>
    <row r="23" spans="1:19" ht="24.95" customHeight="1">
      <c r="A23" s="368"/>
      <c r="B23" s="323"/>
      <c r="C23" s="364"/>
      <c r="D23" s="370"/>
      <c r="E23" s="243">
        <f t="shared" si="0"/>
        <v>54.019999999999996</v>
      </c>
      <c r="F23" s="107" t="s">
        <v>21</v>
      </c>
      <c r="G23" s="276">
        <v>0.01</v>
      </c>
      <c r="H23" s="277">
        <v>0.01</v>
      </c>
      <c r="I23" s="277">
        <v>4</v>
      </c>
      <c r="J23" s="169">
        <v>18</v>
      </c>
      <c r="K23" s="169">
        <v>16</v>
      </c>
      <c r="L23" s="169">
        <v>14</v>
      </c>
      <c r="M23" s="169">
        <v>2</v>
      </c>
      <c r="N23" s="169">
        <v>0</v>
      </c>
      <c r="O23" s="169">
        <v>0</v>
      </c>
      <c r="P23" s="170"/>
      <c r="Q23" s="170"/>
      <c r="R23" s="170"/>
      <c r="S23" s="356"/>
    </row>
    <row r="24" spans="1:19" ht="39" customHeight="1">
      <c r="A24" s="361">
        <v>1.1000000000000001</v>
      </c>
      <c r="B24" s="322" t="s">
        <v>123</v>
      </c>
      <c r="C24" s="363" t="s">
        <v>198</v>
      </c>
      <c r="D24" s="365" t="s">
        <v>124</v>
      </c>
      <c r="E24" s="243">
        <f t="shared" si="0"/>
        <v>255.01999999999998</v>
      </c>
      <c r="F24" s="107" t="s">
        <v>20</v>
      </c>
      <c r="G24" s="278">
        <v>0.01</v>
      </c>
      <c r="H24" s="278">
        <v>0.01</v>
      </c>
      <c r="I24" s="171">
        <v>75</v>
      </c>
      <c r="J24" s="171">
        <v>20</v>
      </c>
      <c r="K24" s="171">
        <v>20</v>
      </c>
      <c r="L24" s="171">
        <v>20</v>
      </c>
      <c r="M24" s="171">
        <v>20</v>
      </c>
      <c r="N24" s="171">
        <v>20</v>
      </c>
      <c r="O24" s="171">
        <v>20</v>
      </c>
      <c r="P24" s="173">
        <v>20</v>
      </c>
      <c r="Q24" s="173">
        <v>20</v>
      </c>
      <c r="R24" s="173">
        <v>20</v>
      </c>
      <c r="S24" s="355"/>
    </row>
    <row r="25" spans="1:19" ht="35.25" customHeight="1">
      <c r="A25" s="362"/>
      <c r="B25" s="323"/>
      <c r="C25" s="364"/>
      <c r="D25" s="366"/>
      <c r="E25" s="243">
        <f t="shared" si="0"/>
        <v>132.01999999999998</v>
      </c>
      <c r="F25" s="107" t="s">
        <v>21</v>
      </c>
      <c r="G25" s="276">
        <v>0.01</v>
      </c>
      <c r="H25" s="277">
        <v>0.01</v>
      </c>
      <c r="I25" s="277">
        <v>75</v>
      </c>
      <c r="J25" s="169">
        <v>7</v>
      </c>
      <c r="K25" s="169">
        <v>17</v>
      </c>
      <c r="L25" s="169">
        <v>12</v>
      </c>
      <c r="M25" s="169">
        <v>21</v>
      </c>
      <c r="N25" s="169">
        <v>0</v>
      </c>
      <c r="O25" s="169">
        <v>0</v>
      </c>
      <c r="P25" s="170"/>
      <c r="Q25" s="170"/>
      <c r="R25" s="170"/>
      <c r="S25" s="356"/>
    </row>
    <row r="26" spans="1:19" ht="36.75" customHeight="1">
      <c r="A26" s="361">
        <v>1.1100000000000001</v>
      </c>
      <c r="B26" s="322" t="s">
        <v>125</v>
      </c>
      <c r="C26" s="363" t="s">
        <v>199</v>
      </c>
      <c r="D26" s="365" t="s">
        <v>122</v>
      </c>
      <c r="E26" s="243">
        <f t="shared" si="0"/>
        <v>17.02</v>
      </c>
      <c r="F26" s="107" t="s">
        <v>20</v>
      </c>
      <c r="G26" s="278">
        <v>0.01</v>
      </c>
      <c r="H26" s="278">
        <v>0.01</v>
      </c>
      <c r="I26" s="278">
        <v>8</v>
      </c>
      <c r="J26" s="171">
        <v>1</v>
      </c>
      <c r="K26" s="171">
        <v>1</v>
      </c>
      <c r="L26" s="171">
        <v>1</v>
      </c>
      <c r="M26" s="171">
        <v>1</v>
      </c>
      <c r="N26" s="171">
        <v>1</v>
      </c>
      <c r="O26" s="171">
        <v>1</v>
      </c>
      <c r="P26" s="173">
        <v>1</v>
      </c>
      <c r="Q26" s="173">
        <v>1</v>
      </c>
      <c r="R26" s="173">
        <v>1</v>
      </c>
      <c r="S26" s="355"/>
    </row>
    <row r="27" spans="1:19" ht="24.95" customHeight="1">
      <c r="A27" s="362"/>
      <c r="B27" s="323"/>
      <c r="C27" s="364"/>
      <c r="D27" s="366"/>
      <c r="E27" s="243">
        <f t="shared" si="0"/>
        <v>21.02</v>
      </c>
      <c r="F27" s="107" t="s">
        <v>21</v>
      </c>
      <c r="G27" s="276">
        <v>0.01</v>
      </c>
      <c r="H27" s="277">
        <v>0.01</v>
      </c>
      <c r="I27" s="277">
        <v>8</v>
      </c>
      <c r="J27" s="111">
        <v>6</v>
      </c>
      <c r="K27" s="111">
        <v>3</v>
      </c>
      <c r="L27" s="111">
        <v>2</v>
      </c>
      <c r="M27" s="111">
        <v>2</v>
      </c>
      <c r="N27" s="111">
        <v>0</v>
      </c>
      <c r="O27" s="111">
        <v>0</v>
      </c>
      <c r="P27" s="175"/>
      <c r="Q27" s="175"/>
      <c r="R27" s="175"/>
      <c r="S27" s="356"/>
    </row>
    <row r="28" spans="1:19" ht="39.75" customHeight="1">
      <c r="A28" s="361">
        <v>1.1200000000000001</v>
      </c>
      <c r="B28" s="322" t="s">
        <v>126</v>
      </c>
      <c r="C28" s="363" t="s">
        <v>200</v>
      </c>
      <c r="D28" s="365" t="s">
        <v>116</v>
      </c>
      <c r="E28" s="243">
        <f t="shared" si="0"/>
        <v>9.0300000000000011</v>
      </c>
      <c r="F28" s="107" t="s">
        <v>20</v>
      </c>
      <c r="G28" s="278">
        <v>0.01</v>
      </c>
      <c r="H28" s="278">
        <v>0.01</v>
      </c>
      <c r="I28" s="278">
        <v>0.01</v>
      </c>
      <c r="J28" s="171">
        <v>1</v>
      </c>
      <c r="K28" s="171">
        <v>1</v>
      </c>
      <c r="L28" s="171">
        <v>1</v>
      </c>
      <c r="M28" s="171">
        <v>1</v>
      </c>
      <c r="N28" s="171">
        <v>1</v>
      </c>
      <c r="O28" s="171">
        <v>1</v>
      </c>
      <c r="P28" s="173">
        <v>1</v>
      </c>
      <c r="Q28" s="173">
        <v>1</v>
      </c>
      <c r="R28" s="173">
        <v>1</v>
      </c>
      <c r="S28" s="355"/>
    </row>
    <row r="29" spans="1:19" ht="36.75" customHeight="1">
      <c r="A29" s="362"/>
      <c r="B29" s="323"/>
      <c r="C29" s="364"/>
      <c r="D29" s="366"/>
      <c r="E29" s="243">
        <f t="shared" si="0"/>
        <v>15.030000000000001</v>
      </c>
      <c r="F29" s="107" t="s">
        <v>21</v>
      </c>
      <c r="G29" s="276">
        <v>0.01</v>
      </c>
      <c r="H29" s="277">
        <v>0.01</v>
      </c>
      <c r="I29" s="277">
        <v>0.01</v>
      </c>
      <c r="J29" s="111">
        <v>4</v>
      </c>
      <c r="K29" s="111">
        <v>6</v>
      </c>
      <c r="L29" s="111">
        <v>3</v>
      </c>
      <c r="M29" s="111">
        <v>2</v>
      </c>
      <c r="N29" s="111">
        <v>0</v>
      </c>
      <c r="O29" s="111">
        <v>0</v>
      </c>
      <c r="P29" s="175"/>
      <c r="Q29" s="175"/>
      <c r="R29" s="175"/>
      <c r="S29" s="356"/>
    </row>
    <row r="30" spans="1:19" ht="12.75" customHeight="1">
      <c r="B30" s="114"/>
      <c r="C30" s="114"/>
      <c r="G30" s="10"/>
      <c r="H30" s="10"/>
      <c r="I30" s="10"/>
      <c r="J30" s="10"/>
      <c r="K30" s="10"/>
      <c r="L30" s="10"/>
    </row>
    <row r="31" spans="1:19" ht="12.75" customHeight="1">
      <c r="B31" s="114"/>
      <c r="C31" s="114"/>
      <c r="G31" s="10"/>
      <c r="H31" s="10"/>
      <c r="I31" s="10"/>
      <c r="J31" s="10"/>
      <c r="K31" s="10"/>
      <c r="L31" s="10"/>
    </row>
    <row r="32" spans="1:19" ht="12.75" customHeight="1">
      <c r="B32" s="114"/>
      <c r="C32" s="114"/>
      <c r="G32" s="10"/>
      <c r="H32" s="10"/>
      <c r="I32" s="10"/>
      <c r="J32" s="10"/>
      <c r="K32" s="10"/>
      <c r="L32" s="10"/>
    </row>
    <row r="33" spans="2:19" ht="12.75" customHeight="1">
      <c r="B33" s="22" t="s">
        <v>70</v>
      </c>
      <c r="C33" s="10"/>
      <c r="E33" s="360" t="s">
        <v>26</v>
      </c>
      <c r="F33" s="360"/>
      <c r="G33" s="360"/>
      <c r="H33" s="360"/>
      <c r="I33" s="360"/>
      <c r="J33" s="137"/>
      <c r="K33" s="137"/>
      <c r="L33" s="137"/>
      <c r="S33" s="26" t="s">
        <v>27</v>
      </c>
    </row>
    <row r="34" spans="2:19">
      <c r="B34" s="10"/>
      <c r="C34" s="10"/>
      <c r="D34" s="10"/>
      <c r="E34" s="10"/>
      <c r="F34" s="10"/>
      <c r="G34" s="10"/>
      <c r="J34" s="4"/>
    </row>
    <row r="35" spans="2:19" ht="12.75" customHeight="1">
      <c r="B35" s="23"/>
      <c r="C35" s="10"/>
      <c r="D35" s="10"/>
      <c r="E35" s="10"/>
      <c r="F35" s="10"/>
      <c r="G35" s="10"/>
      <c r="J35" s="81"/>
      <c r="S35" s="15"/>
    </row>
    <row r="36" spans="2:19" ht="12.75" customHeight="1">
      <c r="B36" s="177" t="s">
        <v>127</v>
      </c>
      <c r="C36" s="10"/>
      <c r="D36" s="140"/>
      <c r="E36" s="358" t="s">
        <v>274</v>
      </c>
      <c r="F36" s="358"/>
      <c r="G36" s="358"/>
      <c r="H36" s="358"/>
      <c r="I36" s="358"/>
      <c r="J36" s="143"/>
      <c r="K36" s="142"/>
      <c r="L36" s="142"/>
      <c r="R36" s="359" t="s">
        <v>275</v>
      </c>
      <c r="S36" s="359"/>
    </row>
    <row r="37" spans="2:19" ht="12.75" customHeight="1">
      <c r="B37" s="140" t="s">
        <v>128</v>
      </c>
      <c r="C37" s="140"/>
      <c r="D37" s="140"/>
      <c r="E37" s="316" t="s">
        <v>23</v>
      </c>
      <c r="F37" s="316"/>
      <c r="G37" s="316"/>
      <c r="H37" s="316"/>
      <c r="I37" s="316"/>
      <c r="J37" s="144"/>
      <c r="K37" s="144"/>
      <c r="L37" s="144"/>
      <c r="M37" s="1"/>
      <c r="N37" s="1"/>
      <c r="O37" s="1"/>
      <c r="P37" s="1"/>
      <c r="Q37" s="1"/>
      <c r="R37" s="316" t="s">
        <v>24</v>
      </c>
      <c r="S37" s="316"/>
    </row>
    <row r="38" spans="2:19" ht="12.75" customHeight="1">
      <c r="B38" s="146" t="s">
        <v>29</v>
      </c>
      <c r="C38" s="146"/>
      <c r="D38" s="146"/>
      <c r="E38" s="317" t="s">
        <v>29</v>
      </c>
      <c r="F38" s="317"/>
      <c r="G38" s="317"/>
      <c r="H38" s="317"/>
      <c r="I38" s="317"/>
      <c r="J38" s="144"/>
      <c r="K38" s="144"/>
      <c r="L38" s="144"/>
      <c r="M38" s="1"/>
      <c r="N38" s="1"/>
      <c r="O38" s="1"/>
      <c r="P38" s="1"/>
      <c r="Q38" s="1"/>
      <c r="R38" s="317" t="s">
        <v>29</v>
      </c>
      <c r="S38" s="317"/>
    </row>
    <row r="39" spans="2:19" ht="12.75">
      <c r="B39" s="178"/>
      <c r="C39" s="179"/>
    </row>
    <row r="40" spans="2:19" ht="12.75">
      <c r="G40" s="318"/>
      <c r="H40" s="318"/>
      <c r="I40" s="180"/>
      <c r="J40" s="147"/>
      <c r="K40" s="180"/>
      <c r="L40" s="318"/>
      <c r="M40" s="318"/>
    </row>
    <row r="41" spans="2:19" ht="12.75">
      <c r="G41" s="319"/>
      <c r="H41" s="319"/>
      <c r="I41" s="181"/>
      <c r="J41" s="176"/>
      <c r="K41" s="181"/>
      <c r="L41" s="357"/>
      <c r="M41" s="357"/>
    </row>
  </sheetData>
  <mergeCells count="66">
    <mergeCell ref="C9:I9"/>
    <mergeCell ref="M9:R9"/>
    <mergeCell ref="A1:S1"/>
    <mergeCell ref="A2:S2"/>
    <mergeCell ref="A3:S3"/>
    <mergeCell ref="C8:I8"/>
    <mergeCell ref="M8:R8"/>
    <mergeCell ref="H10:K10"/>
    <mergeCell ref="C11:S11"/>
    <mergeCell ref="B13:B15"/>
    <mergeCell ref="C13:C15"/>
    <mergeCell ref="D13:D15"/>
    <mergeCell ref="E13:E15"/>
    <mergeCell ref="F13:R13"/>
    <mergeCell ref="S13:S15"/>
    <mergeCell ref="G14:I14"/>
    <mergeCell ref="J14:L14"/>
    <mergeCell ref="M14:O14"/>
    <mergeCell ref="P14:R14"/>
    <mergeCell ref="A16:A17"/>
    <mergeCell ref="B16:B17"/>
    <mergeCell ref="C16:C17"/>
    <mergeCell ref="D16:D17"/>
    <mergeCell ref="A14:A15"/>
    <mergeCell ref="A20:A21"/>
    <mergeCell ref="B20:B21"/>
    <mergeCell ref="C20:C21"/>
    <mergeCell ref="D20:D21"/>
    <mergeCell ref="A18:A19"/>
    <mergeCell ref="B18:B19"/>
    <mergeCell ref="C18:C19"/>
    <mergeCell ref="D18:D19"/>
    <mergeCell ref="A24:A25"/>
    <mergeCell ref="B24:B25"/>
    <mergeCell ref="C24:C25"/>
    <mergeCell ref="D24:D25"/>
    <mergeCell ref="A22:A23"/>
    <mergeCell ref="B22:B23"/>
    <mergeCell ref="C22:C23"/>
    <mergeCell ref="D22:D23"/>
    <mergeCell ref="E33:I33"/>
    <mergeCell ref="A26:A27"/>
    <mergeCell ref="B26:B27"/>
    <mergeCell ref="C26:C27"/>
    <mergeCell ref="D26:D27"/>
    <mergeCell ref="A28:A29"/>
    <mergeCell ref="B28:B29"/>
    <mergeCell ref="C28:C29"/>
    <mergeCell ref="D28:D29"/>
    <mergeCell ref="R36:S36"/>
    <mergeCell ref="E37:I37"/>
    <mergeCell ref="R37:S37"/>
    <mergeCell ref="E38:I38"/>
    <mergeCell ref="R38:S38"/>
    <mergeCell ref="G40:H40"/>
    <mergeCell ref="L40:M40"/>
    <mergeCell ref="G41:H41"/>
    <mergeCell ref="L41:M41"/>
    <mergeCell ref="E36:I36"/>
    <mergeCell ref="S16:S17"/>
    <mergeCell ref="S22:S23"/>
    <mergeCell ref="S24:S25"/>
    <mergeCell ref="S26:S27"/>
    <mergeCell ref="S28:S29"/>
    <mergeCell ref="S18:S19"/>
    <mergeCell ref="S20:S21"/>
  </mergeCells>
  <pageMargins left="0.25" right="0.25" top="0.75" bottom="0.75" header="0.3" footer="0.3"/>
  <pageSetup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topLeftCell="A25" zoomScale="75" zoomScaleNormal="75" workbookViewId="0">
      <selection activeCell="J50" sqref="J50"/>
    </sheetView>
  </sheetViews>
  <sheetFormatPr baseColWidth="10" defaultColWidth="12.42578125" defaultRowHeight="12"/>
  <cols>
    <col min="1" max="1" width="14.5703125" style="2" customWidth="1"/>
    <col min="2" max="2" width="55" style="2" customWidth="1"/>
    <col min="3" max="3" width="40.5703125" style="2" customWidth="1"/>
    <col min="4" max="4" width="18.140625" style="2" customWidth="1"/>
    <col min="5" max="5" width="14" style="2" customWidth="1"/>
    <col min="6" max="19" width="8.7109375" style="2" customWidth="1"/>
    <col min="20" max="20" width="34.5703125" style="2" customWidth="1"/>
    <col min="21" max="16384" width="12.42578125" style="2"/>
  </cols>
  <sheetData>
    <row r="1" spans="1:20" ht="15" customHeight="1">
      <c r="A1" s="349"/>
      <c r="B1" s="350"/>
      <c r="C1" s="350"/>
      <c r="D1" s="350"/>
      <c r="E1" s="350"/>
      <c r="F1" s="350"/>
      <c r="G1" s="350"/>
      <c r="H1" s="350"/>
      <c r="I1" s="350"/>
      <c r="J1" s="350"/>
      <c r="K1" s="350"/>
      <c r="L1" s="350"/>
      <c r="M1" s="350"/>
      <c r="N1" s="350"/>
      <c r="O1" s="350"/>
      <c r="P1" s="350"/>
      <c r="Q1" s="350"/>
      <c r="R1" s="350"/>
      <c r="S1" s="350"/>
      <c r="T1" s="350"/>
    </row>
    <row r="2" spans="1:20" ht="15" customHeight="1">
      <c r="A2" s="349" t="s">
        <v>265</v>
      </c>
      <c r="B2" s="350"/>
      <c r="C2" s="350"/>
      <c r="D2" s="350"/>
      <c r="E2" s="350"/>
      <c r="F2" s="350"/>
      <c r="G2" s="350"/>
      <c r="H2" s="350"/>
      <c r="I2" s="350"/>
      <c r="J2" s="350"/>
      <c r="K2" s="350"/>
      <c r="L2" s="350"/>
      <c r="M2" s="350"/>
      <c r="N2" s="350"/>
      <c r="O2" s="350"/>
      <c r="P2" s="350"/>
      <c r="Q2" s="350"/>
      <c r="R2" s="350"/>
      <c r="S2" s="350"/>
      <c r="T2" s="350"/>
    </row>
    <row r="3" spans="1:20" ht="15" customHeight="1">
      <c r="A3" s="349" t="s">
        <v>95</v>
      </c>
      <c r="B3" s="350"/>
      <c r="C3" s="350"/>
      <c r="D3" s="350"/>
      <c r="E3" s="350"/>
      <c r="F3" s="350"/>
      <c r="G3" s="350"/>
      <c r="H3" s="350"/>
      <c r="I3" s="350"/>
      <c r="J3" s="350"/>
      <c r="K3" s="350"/>
      <c r="L3" s="350"/>
      <c r="M3" s="350"/>
      <c r="N3" s="350"/>
      <c r="O3" s="350"/>
      <c r="P3" s="350"/>
      <c r="Q3" s="350"/>
      <c r="R3" s="350"/>
      <c r="S3" s="350"/>
      <c r="T3" s="350"/>
    </row>
    <row r="4" spans="1:20" ht="15" customHeight="1">
      <c r="A4" s="351" t="s">
        <v>48</v>
      </c>
      <c r="B4" s="351"/>
      <c r="C4" s="351"/>
      <c r="D4" s="351"/>
      <c r="E4" s="351"/>
      <c r="F4" s="351"/>
      <c r="G4" s="351"/>
      <c r="H4" s="351"/>
      <c r="I4" s="351"/>
      <c r="J4" s="351"/>
      <c r="K4" s="351"/>
      <c r="L4" s="351"/>
      <c r="M4" s="351"/>
      <c r="N4" s="351"/>
      <c r="O4" s="351"/>
      <c r="P4" s="351"/>
      <c r="Q4" s="351"/>
      <c r="R4" s="351"/>
      <c r="S4" s="351"/>
      <c r="T4" s="351"/>
    </row>
    <row r="5" spans="1:20" ht="15" customHeight="1">
      <c r="A5" s="351"/>
      <c r="B5" s="351"/>
      <c r="C5" s="351"/>
      <c r="D5" s="351"/>
      <c r="E5" s="351"/>
      <c r="F5" s="351"/>
      <c r="G5" s="351"/>
      <c r="H5" s="351"/>
      <c r="I5" s="351"/>
      <c r="J5" s="351"/>
      <c r="K5" s="351"/>
      <c r="L5" s="351"/>
      <c r="M5" s="351"/>
      <c r="N5" s="351"/>
      <c r="O5" s="351"/>
      <c r="P5" s="351"/>
      <c r="Q5" s="351"/>
      <c r="R5" s="351"/>
      <c r="S5" s="351"/>
      <c r="T5" s="351"/>
    </row>
    <row r="6" spans="1:20" ht="15" customHeight="1">
      <c r="A6" s="5"/>
      <c r="B6" s="5"/>
      <c r="C6" s="5"/>
      <c r="D6" s="5"/>
      <c r="E6" s="5"/>
      <c r="F6" s="5"/>
      <c r="G6" s="5"/>
      <c r="H6" s="5"/>
      <c r="I6" s="5"/>
      <c r="J6" s="5"/>
      <c r="K6" s="5"/>
      <c r="L6" s="5"/>
      <c r="M6" s="5"/>
      <c r="N6" s="5"/>
      <c r="O6" s="5"/>
      <c r="P6" s="5"/>
      <c r="Q6" s="5"/>
      <c r="R6" s="5"/>
      <c r="S6" s="5"/>
      <c r="T6" s="5"/>
    </row>
    <row r="7" spans="1:20" ht="15" customHeight="1" thickBot="1">
      <c r="A7" s="5"/>
      <c r="B7" s="5"/>
      <c r="C7" s="5"/>
      <c r="D7" s="5"/>
      <c r="E7" s="5"/>
      <c r="F7" s="5"/>
      <c r="G7" s="5"/>
      <c r="H7" s="5"/>
      <c r="I7" s="5"/>
      <c r="J7" s="18"/>
      <c r="K7" s="18"/>
      <c r="L7" s="18"/>
      <c r="M7" s="18"/>
      <c r="N7" s="18"/>
      <c r="O7" s="21"/>
      <c r="P7" s="20"/>
      <c r="Q7" s="20"/>
      <c r="R7" s="20"/>
      <c r="S7" s="20"/>
      <c r="T7" s="17"/>
    </row>
    <row r="8" spans="1:20" ht="15" customHeight="1" thickBot="1">
      <c r="A8" s="5"/>
      <c r="B8" s="5"/>
      <c r="C8" s="56" t="s">
        <v>22</v>
      </c>
      <c r="D8" s="25">
        <v>44482</v>
      </c>
      <c r="E8" s="5"/>
      <c r="F8" s="5"/>
      <c r="G8" s="5"/>
      <c r="H8" s="5"/>
      <c r="I8" s="6"/>
      <c r="J8" s="18"/>
      <c r="K8" s="18"/>
      <c r="L8" s="18"/>
      <c r="M8" s="18"/>
      <c r="N8" s="18"/>
      <c r="O8" s="21"/>
      <c r="P8" s="21"/>
      <c r="Q8" s="21"/>
      <c r="R8" s="21"/>
      <c r="S8" s="21"/>
    </row>
    <row r="9" spans="1:20" ht="27.75" customHeight="1" thickBot="1">
      <c r="A9" s="5"/>
      <c r="B9" s="5"/>
      <c r="C9" s="56"/>
      <c r="D9" s="148"/>
      <c r="E9" s="5"/>
      <c r="F9" s="5"/>
      <c r="G9" s="5"/>
      <c r="H9" s="5"/>
      <c r="I9" s="6"/>
      <c r="J9" s="18"/>
      <c r="K9" s="18"/>
      <c r="L9" s="18"/>
      <c r="M9" s="18"/>
      <c r="N9" s="18"/>
      <c r="O9" s="21"/>
      <c r="P9" s="21"/>
      <c r="Q9" s="21"/>
      <c r="R9" s="21"/>
      <c r="S9" s="21"/>
    </row>
    <row r="10" spans="1:20" ht="42" customHeight="1" thickBot="1">
      <c r="A10" s="5"/>
      <c r="B10" s="57" t="s">
        <v>49</v>
      </c>
      <c r="C10" s="417" t="s">
        <v>103</v>
      </c>
      <c r="D10" s="418"/>
      <c r="E10" s="418"/>
      <c r="F10" s="418"/>
      <c r="G10" s="418"/>
      <c r="H10" s="418"/>
      <c r="I10" s="419"/>
      <c r="M10" s="348" t="s">
        <v>31</v>
      </c>
      <c r="N10" s="331"/>
      <c r="O10" s="331"/>
      <c r="P10" s="331"/>
      <c r="Q10" s="331"/>
      <c r="R10" s="332"/>
      <c r="S10" s="33"/>
      <c r="T10" s="33" t="s">
        <v>36</v>
      </c>
    </row>
    <row r="11" spans="1:20" ht="35.25" customHeight="1" thickBot="1">
      <c r="A11" s="5"/>
      <c r="B11" s="57" t="s">
        <v>35</v>
      </c>
      <c r="C11" s="377" t="s">
        <v>104</v>
      </c>
      <c r="D11" s="331"/>
      <c r="E11" s="331"/>
      <c r="F11" s="331"/>
      <c r="G11" s="331"/>
      <c r="H11" s="331"/>
      <c r="I11" s="332"/>
      <c r="J11" s="7"/>
      <c r="L11" s="14"/>
      <c r="M11" s="348" t="s">
        <v>25</v>
      </c>
      <c r="N11" s="331"/>
      <c r="O11" s="331"/>
      <c r="P11" s="331"/>
      <c r="Q11" s="331"/>
      <c r="R11" s="332"/>
      <c r="S11" s="33"/>
      <c r="T11" s="33" t="s">
        <v>214</v>
      </c>
    </row>
    <row r="12" spans="1:20" ht="13.5" thickBot="1">
      <c r="A12" s="5"/>
      <c r="B12" s="35"/>
      <c r="C12" s="104"/>
      <c r="D12" s="104"/>
      <c r="E12" s="104"/>
      <c r="F12" s="104"/>
      <c r="G12" s="105"/>
      <c r="H12" s="329"/>
      <c r="I12" s="329"/>
      <c r="J12" s="329"/>
      <c r="K12" s="329"/>
      <c r="L12" s="14"/>
      <c r="M12" s="28"/>
      <c r="N12" s="28"/>
      <c r="O12" s="28"/>
      <c r="P12" s="28"/>
      <c r="Q12" s="28"/>
      <c r="R12" s="28"/>
      <c r="S12" s="28"/>
      <c r="T12" s="29"/>
    </row>
    <row r="13" spans="1:20" s="1" customFormat="1" ht="53.25" customHeight="1" thickBot="1">
      <c r="A13" s="5"/>
      <c r="B13" s="38" t="s">
        <v>34</v>
      </c>
      <c r="C13" s="374" t="s">
        <v>105</v>
      </c>
      <c r="D13" s="375"/>
      <c r="E13" s="375"/>
      <c r="F13" s="375"/>
      <c r="G13" s="375"/>
      <c r="H13" s="375"/>
      <c r="I13" s="375"/>
      <c r="J13" s="375"/>
      <c r="K13" s="375"/>
      <c r="L13" s="375"/>
      <c r="M13" s="375"/>
      <c r="N13" s="375"/>
      <c r="O13" s="375"/>
      <c r="P13" s="375"/>
      <c r="Q13" s="375"/>
      <c r="R13" s="375"/>
      <c r="S13" s="375"/>
      <c r="T13" s="376"/>
    </row>
    <row r="14" spans="1:20" s="1" customFormat="1" ht="8.1" customHeight="1">
      <c r="A14" s="5"/>
      <c r="B14" s="11"/>
      <c r="C14" s="5"/>
      <c r="D14" s="5"/>
      <c r="E14" s="5"/>
      <c r="F14" s="5"/>
      <c r="G14" s="5"/>
      <c r="H14" s="5"/>
      <c r="I14" s="5"/>
      <c r="J14" s="5"/>
      <c r="K14" s="5"/>
      <c r="L14" s="5"/>
      <c r="M14" s="7"/>
      <c r="N14" s="7"/>
      <c r="O14" s="7"/>
      <c r="P14" s="7"/>
      <c r="Q14" s="7"/>
      <c r="R14" s="7"/>
      <c r="S14" s="7"/>
      <c r="T14" s="7"/>
    </row>
    <row r="15" spans="1:20" s="1" customFormat="1" ht="18" customHeight="1">
      <c r="A15" s="32" t="s">
        <v>32</v>
      </c>
      <c r="B15" s="333" t="s">
        <v>0</v>
      </c>
      <c r="C15" s="327" t="s">
        <v>188</v>
      </c>
      <c r="D15" s="327" t="s">
        <v>1</v>
      </c>
      <c r="E15" s="327" t="s">
        <v>2</v>
      </c>
      <c r="F15" s="339" t="s">
        <v>3</v>
      </c>
      <c r="G15" s="340"/>
      <c r="H15" s="340"/>
      <c r="I15" s="340"/>
      <c r="J15" s="340"/>
      <c r="K15" s="340"/>
      <c r="L15" s="340"/>
      <c r="M15" s="340"/>
      <c r="N15" s="340"/>
      <c r="O15" s="340"/>
      <c r="P15" s="340"/>
      <c r="Q15" s="340"/>
      <c r="R15" s="340"/>
      <c r="S15" s="412" t="s">
        <v>30</v>
      </c>
      <c r="T15" s="413"/>
    </row>
    <row r="16" spans="1:20" ht="23.1" customHeight="1">
      <c r="A16" s="327" t="s">
        <v>33</v>
      </c>
      <c r="B16" s="334"/>
      <c r="C16" s="336"/>
      <c r="D16" s="337"/>
      <c r="E16" s="337"/>
      <c r="F16" s="8"/>
      <c r="G16" s="409" t="s">
        <v>4</v>
      </c>
      <c r="H16" s="410"/>
      <c r="I16" s="411"/>
      <c r="J16" s="409" t="s">
        <v>5</v>
      </c>
      <c r="K16" s="410"/>
      <c r="L16" s="411"/>
      <c r="M16" s="409" t="s">
        <v>6</v>
      </c>
      <c r="N16" s="410"/>
      <c r="O16" s="411"/>
      <c r="P16" s="409" t="s">
        <v>7</v>
      </c>
      <c r="Q16" s="410"/>
      <c r="R16" s="410"/>
      <c r="S16" s="314"/>
      <c r="T16" s="414"/>
    </row>
    <row r="17" spans="1:20" ht="23.1" customHeight="1">
      <c r="A17" s="328"/>
      <c r="B17" s="335"/>
      <c r="C17" s="328"/>
      <c r="D17" s="338"/>
      <c r="E17" s="338"/>
      <c r="F17" s="9"/>
      <c r="G17" s="201" t="s">
        <v>9</v>
      </c>
      <c r="H17" s="201" t="s">
        <v>10</v>
      </c>
      <c r="I17" s="201" t="s">
        <v>11</v>
      </c>
      <c r="J17" s="201" t="s">
        <v>12</v>
      </c>
      <c r="K17" s="201" t="s">
        <v>13</v>
      </c>
      <c r="L17" s="201" t="s">
        <v>14</v>
      </c>
      <c r="M17" s="201" t="s">
        <v>15</v>
      </c>
      <c r="N17" s="201" t="s">
        <v>16</v>
      </c>
      <c r="O17" s="201" t="s">
        <v>17</v>
      </c>
      <c r="P17" s="201" t="s">
        <v>18</v>
      </c>
      <c r="Q17" s="201" t="s">
        <v>19</v>
      </c>
      <c r="R17" s="232" t="s">
        <v>8</v>
      </c>
      <c r="S17" s="415"/>
      <c r="T17" s="416"/>
    </row>
    <row r="18" spans="1:20" ht="39" customHeight="1">
      <c r="A18" s="384">
        <v>1.1299999999999999</v>
      </c>
      <c r="B18" s="406" t="s">
        <v>106</v>
      </c>
      <c r="C18" s="407" t="s">
        <v>201</v>
      </c>
      <c r="D18" s="408" t="s">
        <v>107</v>
      </c>
      <c r="E18" s="279">
        <v>1</v>
      </c>
      <c r="F18" s="150" t="s">
        <v>20</v>
      </c>
      <c r="G18" s="151">
        <v>8</v>
      </c>
      <c r="H18" s="239">
        <v>10</v>
      </c>
      <c r="I18" s="152">
        <v>9</v>
      </c>
      <c r="J18" s="289">
        <v>0.08</v>
      </c>
      <c r="K18" s="289">
        <v>0.08</v>
      </c>
      <c r="L18" s="289">
        <v>0.08</v>
      </c>
      <c r="M18" s="152">
        <v>1</v>
      </c>
      <c r="N18" s="239">
        <v>0.01</v>
      </c>
      <c r="O18" s="152">
        <v>1</v>
      </c>
      <c r="P18" s="239">
        <v>0.01</v>
      </c>
      <c r="Q18" s="152">
        <v>1</v>
      </c>
      <c r="R18" s="239">
        <v>0.01</v>
      </c>
      <c r="S18" s="400"/>
      <c r="T18" s="401"/>
    </row>
    <row r="19" spans="1:20" ht="24.95" customHeight="1">
      <c r="A19" s="384"/>
      <c r="B19" s="393"/>
      <c r="C19" s="386"/>
      <c r="D19" s="399"/>
      <c r="E19" s="279">
        <v>0.27</v>
      </c>
      <c r="F19" s="150" t="s">
        <v>21</v>
      </c>
      <c r="G19" s="154">
        <v>8</v>
      </c>
      <c r="H19" s="154">
        <v>10</v>
      </c>
      <c r="I19" s="154">
        <v>9</v>
      </c>
      <c r="J19" s="290">
        <v>0.08</v>
      </c>
      <c r="K19" s="290">
        <v>0.08</v>
      </c>
      <c r="L19" s="290">
        <v>0.08</v>
      </c>
      <c r="M19" s="290">
        <v>0.08</v>
      </c>
      <c r="N19" s="290">
        <v>0.08</v>
      </c>
      <c r="O19" s="290">
        <v>0.08</v>
      </c>
      <c r="P19" s="154"/>
      <c r="Q19" s="154"/>
      <c r="R19" s="154"/>
      <c r="S19" s="402"/>
      <c r="T19" s="403"/>
    </row>
    <row r="20" spans="1:20" ht="31.5" customHeight="1">
      <c r="A20" s="384">
        <v>1.1399999999999999</v>
      </c>
      <c r="B20" s="393" t="s">
        <v>108</v>
      </c>
      <c r="C20" s="386" t="s">
        <v>202</v>
      </c>
      <c r="D20" s="399" t="s">
        <v>107</v>
      </c>
      <c r="E20" s="279">
        <v>1</v>
      </c>
      <c r="F20" s="150" t="s">
        <v>20</v>
      </c>
      <c r="G20" s="152">
        <v>7</v>
      </c>
      <c r="H20" s="152">
        <v>9</v>
      </c>
      <c r="I20" s="152">
        <v>10</v>
      </c>
      <c r="J20" s="289">
        <v>0.08</v>
      </c>
      <c r="K20" s="289">
        <v>0.08</v>
      </c>
      <c r="L20" s="289">
        <v>0.08</v>
      </c>
      <c r="M20" s="152">
        <v>1</v>
      </c>
      <c r="N20" s="152">
        <v>1</v>
      </c>
      <c r="O20" s="152">
        <v>1</v>
      </c>
      <c r="P20" s="152">
        <v>1</v>
      </c>
      <c r="Q20" s="152">
        <v>1</v>
      </c>
      <c r="R20" s="152">
        <v>1</v>
      </c>
      <c r="S20" s="395"/>
      <c r="T20" s="396"/>
    </row>
    <row r="21" spans="1:20" ht="26.25" customHeight="1">
      <c r="A21" s="385"/>
      <c r="B21" s="404"/>
      <c r="C21" s="405"/>
      <c r="D21" s="394"/>
      <c r="E21" s="280">
        <v>0.26</v>
      </c>
      <c r="F21" s="150" t="s">
        <v>21</v>
      </c>
      <c r="G21" s="154">
        <v>7</v>
      </c>
      <c r="H21" s="154">
        <v>9</v>
      </c>
      <c r="I21" s="154">
        <v>10</v>
      </c>
      <c r="J21" s="291">
        <v>0.08</v>
      </c>
      <c r="K21" s="291">
        <v>0.08</v>
      </c>
      <c r="L21" s="291">
        <v>0.08</v>
      </c>
      <c r="M21" s="291">
        <v>0.08</v>
      </c>
      <c r="N21" s="291">
        <v>0.08</v>
      </c>
      <c r="O21" s="291">
        <v>0.08</v>
      </c>
      <c r="P21" s="154"/>
      <c r="Q21" s="154"/>
      <c r="R21" s="154"/>
      <c r="S21" s="397"/>
      <c r="T21" s="398"/>
    </row>
    <row r="22" spans="1:20" s="79" customFormat="1" ht="34.5" customHeight="1">
      <c r="A22" s="384">
        <v>1.1499999999999999</v>
      </c>
      <c r="B22" s="393" t="s">
        <v>173</v>
      </c>
      <c r="C22" s="386" t="s">
        <v>203</v>
      </c>
      <c r="D22" s="388" t="s">
        <v>109</v>
      </c>
      <c r="E22" s="149">
        <f t="shared" ref="E22:E29" si="0">SUM(G22:R22)</f>
        <v>19</v>
      </c>
      <c r="F22" s="150" t="s">
        <v>20</v>
      </c>
      <c r="G22" s="271">
        <v>2</v>
      </c>
      <c r="H22" s="271">
        <v>1</v>
      </c>
      <c r="I22" s="271">
        <v>2</v>
      </c>
      <c r="J22" s="271">
        <v>1</v>
      </c>
      <c r="K22" s="271">
        <v>2</v>
      </c>
      <c r="L22" s="271">
        <v>2</v>
      </c>
      <c r="M22" s="271">
        <v>1</v>
      </c>
      <c r="N22" s="271">
        <v>2</v>
      </c>
      <c r="O22" s="271">
        <v>2</v>
      </c>
      <c r="P22" s="271">
        <v>1</v>
      </c>
      <c r="Q22" s="271">
        <v>2</v>
      </c>
      <c r="R22" s="271">
        <v>1</v>
      </c>
      <c r="S22" s="395"/>
      <c r="T22" s="396"/>
    </row>
    <row r="23" spans="1:20" s="79" customFormat="1" ht="24.95" customHeight="1">
      <c r="A23" s="384"/>
      <c r="B23" s="393"/>
      <c r="C23" s="387"/>
      <c r="D23" s="394"/>
      <c r="E23" s="153">
        <f t="shared" si="0"/>
        <v>4</v>
      </c>
      <c r="F23" s="150" t="s">
        <v>21</v>
      </c>
      <c r="G23" s="154">
        <v>0</v>
      </c>
      <c r="H23" s="154">
        <v>1</v>
      </c>
      <c r="I23" s="154">
        <v>1</v>
      </c>
      <c r="J23" s="154">
        <v>2</v>
      </c>
      <c r="K23" s="154">
        <v>0</v>
      </c>
      <c r="L23" s="154">
        <v>0</v>
      </c>
      <c r="M23" s="154">
        <v>0</v>
      </c>
      <c r="N23" s="154">
        <v>0</v>
      </c>
      <c r="O23" s="154">
        <v>0</v>
      </c>
      <c r="P23" s="154"/>
      <c r="Q23" s="154"/>
      <c r="R23" s="154"/>
      <c r="S23" s="397"/>
      <c r="T23" s="398"/>
    </row>
    <row r="24" spans="1:20" ht="24.95" customHeight="1">
      <c r="A24" s="384">
        <v>1.1599999999999999</v>
      </c>
      <c r="B24" s="393" t="s">
        <v>110</v>
      </c>
      <c r="C24" s="386" t="s">
        <v>204</v>
      </c>
      <c r="D24" s="399" t="s">
        <v>107</v>
      </c>
      <c r="E24" s="279">
        <v>1</v>
      </c>
      <c r="F24" s="150" t="s">
        <v>20</v>
      </c>
      <c r="G24" s="271">
        <v>8</v>
      </c>
      <c r="H24" s="271">
        <v>8</v>
      </c>
      <c r="I24" s="271">
        <v>9</v>
      </c>
      <c r="J24" s="292">
        <v>0.08</v>
      </c>
      <c r="K24" s="292">
        <v>0.08</v>
      </c>
      <c r="L24" s="292">
        <v>0.08</v>
      </c>
      <c r="M24" s="271">
        <v>1</v>
      </c>
      <c r="N24" s="271">
        <v>1</v>
      </c>
      <c r="O24" s="271">
        <v>2</v>
      </c>
      <c r="P24" s="271">
        <v>1</v>
      </c>
      <c r="Q24" s="271">
        <v>1</v>
      </c>
      <c r="R24" s="271">
        <v>1</v>
      </c>
      <c r="S24" s="395"/>
      <c r="T24" s="396"/>
    </row>
    <row r="25" spans="1:20" ht="24.95" customHeight="1">
      <c r="A25" s="385"/>
      <c r="B25" s="393"/>
      <c r="C25" s="387"/>
      <c r="D25" s="399"/>
      <c r="E25" s="280">
        <v>0.25</v>
      </c>
      <c r="F25" s="150" t="s">
        <v>21</v>
      </c>
      <c r="G25" s="154">
        <v>8</v>
      </c>
      <c r="H25" s="154">
        <v>8</v>
      </c>
      <c r="I25" s="154">
        <v>9</v>
      </c>
      <c r="J25" s="291">
        <v>0</v>
      </c>
      <c r="K25" s="291">
        <v>0.08</v>
      </c>
      <c r="L25" s="291">
        <v>0.09</v>
      </c>
      <c r="M25" s="291">
        <v>0.08</v>
      </c>
      <c r="N25" s="291">
        <v>0.08</v>
      </c>
      <c r="O25" s="291">
        <v>0.08</v>
      </c>
      <c r="P25" s="154"/>
      <c r="Q25" s="154"/>
      <c r="R25" s="154"/>
      <c r="S25" s="397"/>
      <c r="T25" s="398"/>
    </row>
    <row r="26" spans="1:20" ht="41.25" customHeight="1">
      <c r="A26" s="384">
        <v>1.17</v>
      </c>
      <c r="B26" s="385" t="s">
        <v>174</v>
      </c>
      <c r="C26" s="386" t="s">
        <v>205</v>
      </c>
      <c r="D26" s="388" t="s">
        <v>107</v>
      </c>
      <c r="E26" s="279">
        <v>1</v>
      </c>
      <c r="F26" s="150" t="s">
        <v>20</v>
      </c>
      <c r="G26" s="272">
        <v>8</v>
      </c>
      <c r="H26" s="272">
        <v>8</v>
      </c>
      <c r="I26" s="272">
        <v>9</v>
      </c>
      <c r="J26" s="293">
        <v>0.08</v>
      </c>
      <c r="K26" s="293">
        <v>0.08</v>
      </c>
      <c r="L26" s="293">
        <v>0.09</v>
      </c>
      <c r="M26" s="272">
        <v>5</v>
      </c>
      <c r="N26" s="272">
        <v>5</v>
      </c>
      <c r="O26" s="272">
        <v>5</v>
      </c>
      <c r="P26" s="272">
        <v>5</v>
      </c>
      <c r="Q26" s="272">
        <v>5</v>
      </c>
      <c r="R26" s="272">
        <v>5</v>
      </c>
      <c r="S26" s="389"/>
      <c r="T26" s="390"/>
    </row>
    <row r="27" spans="1:20" ht="39" customHeight="1">
      <c r="A27" s="384"/>
      <c r="B27" s="385"/>
      <c r="C27" s="387"/>
      <c r="D27" s="388"/>
      <c r="E27" s="280">
        <v>0.25</v>
      </c>
      <c r="F27" s="150" t="s">
        <v>21</v>
      </c>
      <c r="G27" s="154">
        <v>8</v>
      </c>
      <c r="H27" s="154">
        <v>8</v>
      </c>
      <c r="I27" s="154">
        <v>9</v>
      </c>
      <c r="J27" s="291">
        <v>0.08</v>
      </c>
      <c r="K27" s="291">
        <v>0.08</v>
      </c>
      <c r="L27" s="291">
        <v>0.09</v>
      </c>
      <c r="M27" s="291">
        <v>0.08</v>
      </c>
      <c r="N27" s="291">
        <v>0.08</v>
      </c>
      <c r="O27" s="291">
        <v>0.09</v>
      </c>
      <c r="P27" s="155"/>
      <c r="Q27" s="154"/>
      <c r="R27" s="154"/>
      <c r="S27" s="391"/>
      <c r="T27" s="392"/>
    </row>
    <row r="28" spans="1:20" ht="51" customHeight="1">
      <c r="A28" s="384">
        <v>1.18</v>
      </c>
      <c r="B28" s="385" t="s">
        <v>175</v>
      </c>
      <c r="C28" s="386" t="s">
        <v>206</v>
      </c>
      <c r="D28" s="388" t="s">
        <v>107</v>
      </c>
      <c r="E28" s="149">
        <f t="shared" si="0"/>
        <v>24</v>
      </c>
      <c r="F28" s="150" t="s">
        <v>20</v>
      </c>
      <c r="G28" s="152">
        <v>2</v>
      </c>
      <c r="H28" s="152">
        <v>2</v>
      </c>
      <c r="I28" s="152">
        <v>2</v>
      </c>
      <c r="J28" s="152">
        <v>2</v>
      </c>
      <c r="K28" s="152">
        <v>2</v>
      </c>
      <c r="L28" s="152">
        <v>2</v>
      </c>
      <c r="M28" s="152">
        <v>2</v>
      </c>
      <c r="N28" s="152">
        <v>2</v>
      </c>
      <c r="O28" s="152">
        <v>2</v>
      </c>
      <c r="P28" s="152">
        <v>2</v>
      </c>
      <c r="Q28" s="152">
        <v>2</v>
      </c>
      <c r="R28" s="152">
        <v>2</v>
      </c>
      <c r="S28" s="389"/>
      <c r="T28" s="390"/>
    </row>
    <row r="29" spans="1:20" ht="56.25" customHeight="1">
      <c r="A29" s="385"/>
      <c r="B29" s="385"/>
      <c r="C29" s="387"/>
      <c r="D29" s="388"/>
      <c r="E29" s="153">
        <f t="shared" si="0"/>
        <v>5</v>
      </c>
      <c r="F29" s="150" t="s">
        <v>21</v>
      </c>
      <c r="G29" s="154">
        <v>0</v>
      </c>
      <c r="H29" s="154">
        <v>2</v>
      </c>
      <c r="I29" s="154">
        <v>1</v>
      </c>
      <c r="J29" s="154">
        <v>0</v>
      </c>
      <c r="K29" s="154">
        <v>2</v>
      </c>
      <c r="L29" s="154">
        <v>0</v>
      </c>
      <c r="M29" s="154">
        <v>0</v>
      </c>
      <c r="N29" s="154">
        <v>0</v>
      </c>
      <c r="O29" s="154">
        <v>0</v>
      </c>
      <c r="P29" s="155"/>
      <c r="Q29" s="154"/>
      <c r="R29" s="154"/>
      <c r="S29" s="391"/>
      <c r="T29" s="392"/>
    </row>
    <row r="30" spans="1:20" s="156" customFormat="1" ht="32.25" customHeight="1">
      <c r="A30" s="157"/>
      <c r="B30" s="158"/>
    </row>
    <row r="31" spans="1:20" s="159" customFormat="1" ht="12.75" customHeight="1">
      <c r="B31" s="160" t="s">
        <v>70</v>
      </c>
      <c r="D31" s="380" t="s">
        <v>26</v>
      </c>
      <c r="E31" s="380"/>
      <c r="L31" s="380" t="s">
        <v>27</v>
      </c>
      <c r="M31" s="380"/>
      <c r="N31" s="380"/>
      <c r="O31" s="380"/>
      <c r="P31" s="380"/>
      <c r="Q31" s="380"/>
      <c r="R31" s="380"/>
      <c r="S31" s="380"/>
    </row>
    <row r="32" spans="1:20" s="159" customFormat="1" ht="12.75" customHeight="1">
      <c r="B32" s="160"/>
      <c r="D32" s="161"/>
      <c r="E32" s="161"/>
      <c r="P32" s="162"/>
    </row>
    <row r="33" spans="2:20">
      <c r="B33" s="23"/>
    </row>
    <row r="34" spans="2:20" ht="12.75" customHeight="1">
      <c r="B34" s="163" t="s">
        <v>274</v>
      </c>
      <c r="D34" s="379" t="s">
        <v>276</v>
      </c>
      <c r="E34" s="379"/>
      <c r="F34" s="379"/>
      <c r="L34" s="381" t="s">
        <v>273</v>
      </c>
      <c r="M34" s="381"/>
      <c r="N34" s="381"/>
      <c r="O34" s="381"/>
      <c r="P34" s="381"/>
      <c r="Q34" s="381"/>
      <c r="R34" s="381"/>
      <c r="S34" s="381"/>
      <c r="T34" s="164"/>
    </row>
    <row r="35" spans="2:20" ht="12.75" customHeight="1">
      <c r="B35" s="140" t="s">
        <v>111</v>
      </c>
      <c r="D35" s="382" t="s">
        <v>72</v>
      </c>
      <c r="E35" s="382"/>
      <c r="F35" s="382"/>
      <c r="L35" s="383" t="s">
        <v>72</v>
      </c>
      <c r="M35" s="383"/>
      <c r="N35" s="383"/>
      <c r="O35" s="383"/>
      <c r="P35" s="383"/>
      <c r="Q35" s="383"/>
      <c r="R35" s="383"/>
      <c r="S35" s="383"/>
    </row>
    <row r="36" spans="2:20" ht="12.75" customHeight="1">
      <c r="B36" s="146"/>
      <c r="D36" s="379"/>
      <c r="E36" s="379"/>
      <c r="F36" s="379"/>
      <c r="L36" s="379" t="s">
        <v>24</v>
      </c>
      <c r="M36" s="379"/>
      <c r="N36" s="379"/>
      <c r="O36" s="379"/>
      <c r="P36" s="379"/>
      <c r="Q36" s="379"/>
      <c r="R36" s="379"/>
      <c r="S36" s="379"/>
    </row>
  </sheetData>
  <mergeCells count="61">
    <mergeCell ref="C10:I10"/>
    <mergeCell ref="M10:R10"/>
    <mergeCell ref="A1:T1"/>
    <mergeCell ref="A2:T2"/>
    <mergeCell ref="A3:T3"/>
    <mergeCell ref="A4:T4"/>
    <mergeCell ref="A5:T5"/>
    <mergeCell ref="C11:I11"/>
    <mergeCell ref="M11:R11"/>
    <mergeCell ref="H12:K12"/>
    <mergeCell ref="C13:T13"/>
    <mergeCell ref="B15:B17"/>
    <mergeCell ref="C15:C17"/>
    <mergeCell ref="D15:D17"/>
    <mergeCell ref="E15:E17"/>
    <mergeCell ref="F15:R15"/>
    <mergeCell ref="S15:T17"/>
    <mergeCell ref="A16:A17"/>
    <mergeCell ref="G16:I16"/>
    <mergeCell ref="J16:L16"/>
    <mergeCell ref="M16:O16"/>
    <mergeCell ref="P16:R16"/>
    <mergeCell ref="S18:T18"/>
    <mergeCell ref="S19:T19"/>
    <mergeCell ref="A20:A21"/>
    <mergeCell ref="B20:B21"/>
    <mergeCell ref="C20:C21"/>
    <mergeCell ref="D20:D21"/>
    <mergeCell ref="S20:T21"/>
    <mergeCell ref="A18:A19"/>
    <mergeCell ref="B18:B19"/>
    <mergeCell ref="C18:C19"/>
    <mergeCell ref="D18:D19"/>
    <mergeCell ref="A24:A25"/>
    <mergeCell ref="B24:B25"/>
    <mergeCell ref="C24:C25"/>
    <mergeCell ref="D24:D25"/>
    <mergeCell ref="S24:T25"/>
    <mergeCell ref="A22:A23"/>
    <mergeCell ref="B22:B23"/>
    <mergeCell ref="C22:C23"/>
    <mergeCell ref="D22:D23"/>
    <mergeCell ref="S22:T23"/>
    <mergeCell ref="A28:A29"/>
    <mergeCell ref="B28:B29"/>
    <mergeCell ref="C28:C29"/>
    <mergeCell ref="D28:D29"/>
    <mergeCell ref="S28:T29"/>
    <mergeCell ref="A26:A27"/>
    <mergeCell ref="B26:B27"/>
    <mergeCell ref="C26:C27"/>
    <mergeCell ref="D26:D27"/>
    <mergeCell ref="S26:T27"/>
    <mergeCell ref="D36:F36"/>
    <mergeCell ref="L36:S36"/>
    <mergeCell ref="D31:E31"/>
    <mergeCell ref="L31:S31"/>
    <mergeCell ref="D34:F34"/>
    <mergeCell ref="L34:S34"/>
    <mergeCell ref="D35:F35"/>
    <mergeCell ref="L35:S35"/>
  </mergeCells>
  <pageMargins left="0.25" right="0.25" top="0.75" bottom="0.75" header="0.3" footer="0.3"/>
  <pageSetup scale="4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
  <sheetViews>
    <sheetView topLeftCell="A10" zoomScale="75" zoomScaleNormal="75" workbookViewId="0">
      <selection activeCell="U37" sqref="U37"/>
    </sheetView>
  </sheetViews>
  <sheetFormatPr baseColWidth="10" defaultColWidth="12.42578125" defaultRowHeight="12"/>
  <cols>
    <col min="1" max="1" width="10.7109375" style="2" customWidth="1"/>
    <col min="2" max="2" width="45.42578125" style="2" customWidth="1"/>
    <col min="3" max="3" width="33.42578125" style="2" customWidth="1"/>
    <col min="4" max="4" width="18.140625" style="2" customWidth="1"/>
    <col min="5" max="5" width="14" style="2" customWidth="1"/>
    <col min="6" max="6" width="3" style="2" customWidth="1"/>
    <col min="7" max="18" width="6.7109375" style="2" customWidth="1"/>
    <col min="19" max="19" width="42.5703125" style="2" customWidth="1"/>
    <col min="20" max="16384" width="12.42578125" style="2"/>
  </cols>
  <sheetData>
    <row r="1" spans="1:20" ht="21">
      <c r="A1" s="349" t="s">
        <v>265</v>
      </c>
      <c r="B1" s="350"/>
      <c r="C1" s="350"/>
      <c r="D1" s="350"/>
      <c r="E1" s="350"/>
      <c r="F1" s="350"/>
      <c r="G1" s="350"/>
      <c r="H1" s="350"/>
      <c r="I1" s="350"/>
      <c r="J1" s="350"/>
      <c r="K1" s="350"/>
      <c r="L1" s="350"/>
      <c r="M1" s="350"/>
      <c r="N1" s="350"/>
      <c r="O1" s="350"/>
      <c r="P1" s="350"/>
      <c r="Q1" s="350"/>
      <c r="R1" s="350"/>
      <c r="S1" s="350"/>
    </row>
    <row r="2" spans="1:20" ht="15.75">
      <c r="A2" s="378" t="s">
        <v>268</v>
      </c>
      <c r="B2" s="351"/>
      <c r="C2" s="351"/>
      <c r="D2" s="351"/>
      <c r="E2" s="351"/>
      <c r="F2" s="351"/>
      <c r="G2" s="351"/>
      <c r="H2" s="351"/>
      <c r="I2" s="351"/>
      <c r="J2" s="351"/>
      <c r="K2" s="351"/>
      <c r="L2" s="351"/>
      <c r="M2" s="351"/>
      <c r="N2" s="351"/>
      <c r="O2" s="351"/>
      <c r="P2" s="351"/>
      <c r="Q2" s="351"/>
      <c r="R2" s="351"/>
      <c r="S2" s="351"/>
    </row>
    <row r="3" spans="1:20" ht="17.100000000000001" customHeight="1">
      <c r="A3" s="351" t="s">
        <v>48</v>
      </c>
      <c r="B3" s="351"/>
      <c r="C3" s="351"/>
      <c r="D3" s="351"/>
      <c r="E3" s="351"/>
      <c r="F3" s="351"/>
      <c r="G3" s="351"/>
      <c r="H3" s="351"/>
      <c r="I3" s="351"/>
      <c r="J3" s="351"/>
      <c r="K3" s="351"/>
      <c r="L3" s="351"/>
      <c r="M3" s="351"/>
      <c r="N3" s="351"/>
      <c r="O3" s="351"/>
      <c r="P3" s="351"/>
      <c r="Q3" s="351"/>
      <c r="R3" s="351"/>
      <c r="S3" s="351"/>
    </row>
    <row r="4" spans="1:20" ht="29.25" customHeight="1" thickBot="1">
      <c r="A4" s="5"/>
      <c r="B4" s="5"/>
      <c r="C4" s="5"/>
      <c r="D4" s="5"/>
      <c r="E4" s="5"/>
      <c r="F4" s="5"/>
      <c r="G4" s="5"/>
      <c r="H4" s="5"/>
      <c r="I4" s="5"/>
      <c r="J4" s="18"/>
      <c r="K4" s="18"/>
      <c r="L4" s="18"/>
      <c r="M4" s="18"/>
      <c r="N4" s="18"/>
      <c r="O4" s="21"/>
      <c r="P4" s="20"/>
      <c r="Q4" s="20"/>
      <c r="R4" s="20"/>
      <c r="S4" s="17"/>
    </row>
    <row r="5" spans="1:20" ht="32.25" customHeight="1" thickBot="1">
      <c r="A5" s="5"/>
      <c r="B5" s="5"/>
      <c r="C5" s="56" t="s">
        <v>22</v>
      </c>
      <c r="D5" s="25">
        <v>44481</v>
      </c>
      <c r="E5" s="5"/>
      <c r="F5" s="5"/>
      <c r="G5" s="5"/>
      <c r="H5" s="5"/>
      <c r="I5" s="6"/>
      <c r="J5" s="18"/>
      <c r="K5" s="18"/>
      <c r="L5" s="18"/>
      <c r="M5" s="18"/>
      <c r="N5" s="18"/>
      <c r="O5" s="21"/>
      <c r="P5" s="21"/>
      <c r="Q5" s="21"/>
      <c r="R5" s="21"/>
    </row>
    <row r="6" spans="1:20" ht="15.75" customHeight="1" thickBot="1">
      <c r="A6" s="7"/>
      <c r="B6" s="5"/>
      <c r="C6" s="5"/>
      <c r="D6" s="5"/>
      <c r="E6" s="5"/>
      <c r="F6" s="5"/>
      <c r="G6" s="5"/>
      <c r="H6" s="5"/>
      <c r="I6" s="5"/>
      <c r="L6" s="14"/>
    </row>
    <row r="7" spans="1:20" ht="49.5" customHeight="1" thickBot="1">
      <c r="A7" s="5"/>
      <c r="B7" s="57" t="s">
        <v>49</v>
      </c>
      <c r="C7" s="420" t="s">
        <v>156</v>
      </c>
      <c r="D7" s="421"/>
      <c r="E7" s="421"/>
      <c r="F7" s="421"/>
      <c r="G7" s="421"/>
      <c r="H7" s="421"/>
      <c r="I7" s="422"/>
      <c r="M7" s="348" t="s">
        <v>31</v>
      </c>
      <c r="N7" s="331"/>
      <c r="O7" s="331"/>
      <c r="P7" s="331"/>
      <c r="Q7" s="331"/>
      <c r="R7" s="332"/>
      <c r="S7" s="197" t="s">
        <v>36</v>
      </c>
      <c r="T7" s="58"/>
    </row>
    <row r="8" spans="1:20" ht="27" customHeight="1" thickBot="1">
      <c r="A8" s="5"/>
      <c r="B8" s="57" t="s">
        <v>35</v>
      </c>
      <c r="C8" s="377" t="s">
        <v>154</v>
      </c>
      <c r="D8" s="331"/>
      <c r="E8" s="331"/>
      <c r="F8" s="331"/>
      <c r="G8" s="331"/>
      <c r="H8" s="331"/>
      <c r="I8" s="332"/>
      <c r="J8" s="7"/>
      <c r="L8" s="14"/>
      <c r="M8" s="348" t="s">
        <v>25</v>
      </c>
      <c r="N8" s="331"/>
      <c r="O8" s="331"/>
      <c r="P8" s="331"/>
      <c r="Q8" s="331"/>
      <c r="R8" s="332"/>
      <c r="S8" s="197" t="s">
        <v>207</v>
      </c>
    </row>
    <row r="9" spans="1:20" ht="6" customHeight="1" thickBot="1">
      <c r="A9" s="5"/>
      <c r="B9" s="35"/>
      <c r="C9" s="59"/>
      <c r="D9" s="59"/>
      <c r="E9" s="59"/>
      <c r="F9" s="59"/>
      <c r="G9" s="60"/>
      <c r="H9" s="329"/>
      <c r="I9" s="329"/>
      <c r="J9" s="329"/>
      <c r="K9" s="329"/>
      <c r="L9" s="14"/>
      <c r="M9" s="28"/>
      <c r="N9" s="28"/>
      <c r="O9" s="28"/>
      <c r="P9" s="28"/>
      <c r="Q9" s="28"/>
      <c r="R9" s="28"/>
      <c r="S9" s="29"/>
    </row>
    <row r="10" spans="1:20" s="1" customFormat="1" ht="43.5" customHeight="1" thickBot="1">
      <c r="A10" s="5"/>
      <c r="B10" s="38" t="s">
        <v>34</v>
      </c>
      <c r="C10" s="374" t="s">
        <v>155</v>
      </c>
      <c r="D10" s="375"/>
      <c r="E10" s="375"/>
      <c r="F10" s="375"/>
      <c r="G10" s="375"/>
      <c r="H10" s="375"/>
      <c r="I10" s="375"/>
      <c r="J10" s="375"/>
      <c r="K10" s="375"/>
      <c r="L10" s="375"/>
      <c r="M10" s="375"/>
      <c r="N10" s="375"/>
      <c r="O10" s="375"/>
      <c r="P10" s="375"/>
      <c r="Q10" s="375"/>
      <c r="R10" s="375"/>
      <c r="S10" s="376"/>
    </row>
    <row r="11" spans="1:20" s="1" customFormat="1" ht="8.1" customHeight="1">
      <c r="A11" s="5"/>
      <c r="B11" s="11"/>
      <c r="C11" s="5"/>
      <c r="D11" s="5"/>
      <c r="E11" s="5"/>
      <c r="F11" s="5"/>
      <c r="G11" s="5"/>
      <c r="H11" s="5"/>
      <c r="I11" s="5"/>
      <c r="J11" s="5"/>
      <c r="K11" s="5"/>
      <c r="L11" s="5"/>
      <c r="M11" s="7"/>
      <c r="N11" s="7"/>
      <c r="O11" s="7"/>
      <c r="P11" s="7"/>
      <c r="Q11" s="7"/>
      <c r="R11" s="7"/>
      <c r="S11" s="7"/>
    </row>
    <row r="12" spans="1:20" s="1" customFormat="1" ht="18" customHeight="1">
      <c r="A12" s="202" t="s">
        <v>32</v>
      </c>
      <c r="B12" s="333" t="s">
        <v>0</v>
      </c>
      <c r="C12" s="327" t="s">
        <v>188</v>
      </c>
      <c r="D12" s="327" t="s">
        <v>1</v>
      </c>
      <c r="E12" s="327" t="s">
        <v>2</v>
      </c>
      <c r="F12" s="339" t="s">
        <v>3</v>
      </c>
      <c r="G12" s="340"/>
      <c r="H12" s="340"/>
      <c r="I12" s="340"/>
      <c r="J12" s="340"/>
      <c r="K12" s="340"/>
      <c r="L12" s="340"/>
      <c r="M12" s="340"/>
      <c r="N12" s="340"/>
      <c r="O12" s="340"/>
      <c r="P12" s="340"/>
      <c r="Q12" s="340"/>
      <c r="R12" s="340"/>
      <c r="S12" s="341" t="s">
        <v>30</v>
      </c>
    </row>
    <row r="13" spans="1:20" ht="23.1" customHeight="1">
      <c r="A13" s="327" t="s">
        <v>33</v>
      </c>
      <c r="B13" s="334"/>
      <c r="C13" s="336"/>
      <c r="D13" s="337"/>
      <c r="E13" s="337"/>
      <c r="F13" s="8"/>
      <c r="G13" s="409" t="s">
        <v>4</v>
      </c>
      <c r="H13" s="410"/>
      <c r="I13" s="411"/>
      <c r="J13" s="409" t="s">
        <v>5</v>
      </c>
      <c r="K13" s="410"/>
      <c r="L13" s="411"/>
      <c r="M13" s="409" t="s">
        <v>6</v>
      </c>
      <c r="N13" s="410"/>
      <c r="O13" s="411"/>
      <c r="P13" s="409" t="s">
        <v>7</v>
      </c>
      <c r="Q13" s="410"/>
      <c r="R13" s="410"/>
      <c r="S13" s="342"/>
    </row>
    <row r="14" spans="1:20" ht="18.75" customHeight="1">
      <c r="A14" s="328"/>
      <c r="B14" s="335"/>
      <c r="C14" s="328"/>
      <c r="D14" s="338"/>
      <c r="E14" s="338"/>
      <c r="F14" s="198"/>
      <c r="G14" s="201" t="s">
        <v>9</v>
      </c>
      <c r="H14" s="201" t="s">
        <v>10</v>
      </c>
      <c r="I14" s="201" t="s">
        <v>11</v>
      </c>
      <c r="J14" s="201" t="s">
        <v>12</v>
      </c>
      <c r="K14" s="201" t="s">
        <v>13</v>
      </c>
      <c r="L14" s="201" t="s">
        <v>14</v>
      </c>
      <c r="M14" s="201" t="s">
        <v>15</v>
      </c>
      <c r="N14" s="201" t="s">
        <v>16</v>
      </c>
      <c r="O14" s="201" t="s">
        <v>17</v>
      </c>
      <c r="P14" s="201" t="s">
        <v>18</v>
      </c>
      <c r="Q14" s="201" t="s">
        <v>19</v>
      </c>
      <c r="R14" s="232" t="s">
        <v>8</v>
      </c>
      <c r="S14" s="343"/>
    </row>
    <row r="15" spans="1:20" ht="24.95" customHeight="1">
      <c r="A15" s="425">
        <v>1.19</v>
      </c>
      <c r="B15" s="426" t="s">
        <v>176</v>
      </c>
      <c r="C15" s="363" t="s">
        <v>208</v>
      </c>
      <c r="D15" s="426" t="s">
        <v>181</v>
      </c>
      <c r="E15" s="69">
        <f t="shared" ref="E15:E26" si="0">SUM(G15:R15)</f>
        <v>32.019999999999996</v>
      </c>
      <c r="F15" s="62" t="s">
        <v>20</v>
      </c>
      <c r="G15" s="284">
        <v>0.01</v>
      </c>
      <c r="H15" s="284">
        <v>0.01</v>
      </c>
      <c r="I15" s="273">
        <v>5</v>
      </c>
      <c r="J15" s="273">
        <v>3</v>
      </c>
      <c r="K15" s="273">
        <v>3</v>
      </c>
      <c r="L15" s="273">
        <v>3</v>
      </c>
      <c r="M15" s="273">
        <v>3</v>
      </c>
      <c r="N15" s="273">
        <v>3</v>
      </c>
      <c r="O15" s="273">
        <v>3</v>
      </c>
      <c r="P15" s="273">
        <v>3</v>
      </c>
      <c r="Q15" s="273">
        <v>3</v>
      </c>
      <c r="R15" s="273">
        <v>3</v>
      </c>
      <c r="S15" s="423"/>
    </row>
    <row r="16" spans="1:20" ht="24.95" customHeight="1">
      <c r="A16" s="425"/>
      <c r="B16" s="427"/>
      <c r="C16" s="432"/>
      <c r="D16" s="427"/>
      <c r="E16" s="64">
        <f t="shared" si="0"/>
        <v>15.02</v>
      </c>
      <c r="F16" s="65" t="s">
        <v>21</v>
      </c>
      <c r="G16" s="283">
        <v>0.01</v>
      </c>
      <c r="H16" s="283">
        <v>0.01</v>
      </c>
      <c r="I16" s="66">
        <v>5</v>
      </c>
      <c r="J16" s="66">
        <v>3</v>
      </c>
      <c r="K16" s="66">
        <v>1</v>
      </c>
      <c r="L16" s="66">
        <v>5</v>
      </c>
      <c r="M16" s="66">
        <v>1</v>
      </c>
      <c r="N16" s="66">
        <v>0</v>
      </c>
      <c r="O16" s="66">
        <v>0</v>
      </c>
      <c r="P16" s="66"/>
      <c r="Q16" s="66"/>
      <c r="R16" s="67"/>
      <c r="S16" s="424"/>
    </row>
    <row r="17" spans="1:21" ht="33.75" customHeight="1">
      <c r="A17" s="425">
        <v>1.2</v>
      </c>
      <c r="B17" s="426" t="s">
        <v>177</v>
      </c>
      <c r="C17" s="428" t="s">
        <v>209</v>
      </c>
      <c r="D17" s="430" t="s">
        <v>182</v>
      </c>
      <c r="E17" s="69">
        <f t="shared" si="0"/>
        <v>12</v>
      </c>
      <c r="F17" s="62" t="s">
        <v>20</v>
      </c>
      <c r="G17" s="70">
        <v>1</v>
      </c>
      <c r="H17" s="70">
        <v>1</v>
      </c>
      <c r="I17" s="70">
        <v>1</v>
      </c>
      <c r="J17" s="70">
        <v>1</v>
      </c>
      <c r="K17" s="70">
        <v>1</v>
      </c>
      <c r="L17" s="70">
        <v>1</v>
      </c>
      <c r="M17" s="70">
        <v>1</v>
      </c>
      <c r="N17" s="70">
        <v>1</v>
      </c>
      <c r="O17" s="70">
        <v>1</v>
      </c>
      <c r="P17" s="70">
        <v>1</v>
      </c>
      <c r="Q17" s="70">
        <v>1</v>
      </c>
      <c r="R17" s="71">
        <v>1</v>
      </c>
      <c r="S17" s="423"/>
    </row>
    <row r="18" spans="1:21" ht="38.25" customHeight="1">
      <c r="A18" s="425"/>
      <c r="B18" s="427"/>
      <c r="C18" s="429"/>
      <c r="D18" s="431"/>
      <c r="E18" s="64">
        <f t="shared" si="0"/>
        <v>7</v>
      </c>
      <c r="F18" s="68" t="s">
        <v>21</v>
      </c>
      <c r="G18" s="66">
        <v>0</v>
      </c>
      <c r="H18" s="66">
        <v>0</v>
      </c>
      <c r="I18" s="66">
        <v>3</v>
      </c>
      <c r="J18" s="66">
        <v>1</v>
      </c>
      <c r="K18" s="66">
        <v>1</v>
      </c>
      <c r="L18" s="66">
        <v>1</v>
      </c>
      <c r="M18" s="66">
        <v>1</v>
      </c>
      <c r="N18" s="66">
        <v>0</v>
      </c>
      <c r="O18" s="66">
        <v>0</v>
      </c>
      <c r="P18" s="66"/>
      <c r="Q18" s="66"/>
      <c r="R18" s="67"/>
      <c r="S18" s="424"/>
    </row>
    <row r="19" spans="1:21" ht="52.5" customHeight="1">
      <c r="A19" s="425">
        <v>1.21</v>
      </c>
      <c r="B19" s="426" t="s">
        <v>178</v>
      </c>
      <c r="C19" s="428" t="s">
        <v>210</v>
      </c>
      <c r="D19" s="430" t="s">
        <v>181</v>
      </c>
      <c r="E19" s="61">
        <v>1</v>
      </c>
      <c r="F19" s="62" t="s">
        <v>20</v>
      </c>
      <c r="G19" s="273">
        <v>31</v>
      </c>
      <c r="H19" s="273">
        <v>10</v>
      </c>
      <c r="I19" s="273">
        <v>72</v>
      </c>
      <c r="J19" s="273">
        <v>35</v>
      </c>
      <c r="K19" s="273">
        <v>35</v>
      </c>
      <c r="L19" s="273">
        <v>35</v>
      </c>
      <c r="M19" s="273">
        <v>35</v>
      </c>
      <c r="N19" s="273">
        <v>35</v>
      </c>
      <c r="O19" s="273">
        <v>35</v>
      </c>
      <c r="P19" s="273">
        <v>35</v>
      </c>
      <c r="Q19" s="273">
        <v>35</v>
      </c>
      <c r="R19" s="273">
        <v>35</v>
      </c>
      <c r="S19" s="423"/>
      <c r="U19" s="281"/>
    </row>
    <row r="20" spans="1:21" ht="50.25" customHeight="1">
      <c r="A20" s="425"/>
      <c r="B20" s="427"/>
      <c r="C20" s="429"/>
      <c r="D20" s="431"/>
      <c r="E20" s="64">
        <f t="shared" si="0"/>
        <v>367</v>
      </c>
      <c r="F20" s="65" t="s">
        <v>21</v>
      </c>
      <c r="G20" s="66">
        <v>31</v>
      </c>
      <c r="H20" s="66">
        <v>10</v>
      </c>
      <c r="I20" s="66">
        <v>72</v>
      </c>
      <c r="J20" s="66">
        <v>85</v>
      </c>
      <c r="K20" s="66">
        <v>18</v>
      </c>
      <c r="L20" s="66">
        <v>90</v>
      </c>
      <c r="M20" s="66">
        <v>35</v>
      </c>
      <c r="N20" s="66">
        <v>26</v>
      </c>
      <c r="O20" s="66">
        <v>0</v>
      </c>
      <c r="P20" s="72"/>
      <c r="Q20" s="66"/>
      <c r="R20" s="67"/>
      <c r="S20" s="424"/>
    </row>
    <row r="21" spans="1:21" ht="24.95" customHeight="1">
      <c r="A21" s="425">
        <v>1.22</v>
      </c>
      <c r="B21" s="426" t="s">
        <v>153</v>
      </c>
      <c r="C21" s="428" t="s">
        <v>211</v>
      </c>
      <c r="D21" s="430" t="s">
        <v>133</v>
      </c>
      <c r="E21" s="61">
        <v>1</v>
      </c>
      <c r="F21" s="62" t="s">
        <v>20</v>
      </c>
      <c r="G21" s="282">
        <v>0.01</v>
      </c>
      <c r="H21" s="282">
        <v>0.01</v>
      </c>
      <c r="I21" s="282">
        <v>3</v>
      </c>
      <c r="J21" s="294">
        <v>1</v>
      </c>
      <c r="K21" s="294">
        <v>2</v>
      </c>
      <c r="L21" s="294">
        <v>0.01</v>
      </c>
      <c r="M21" s="63">
        <v>1</v>
      </c>
      <c r="N21" s="63">
        <v>1</v>
      </c>
      <c r="O21" s="63">
        <v>1</v>
      </c>
      <c r="P21" s="63">
        <v>1</v>
      </c>
      <c r="Q21" s="63">
        <v>1</v>
      </c>
      <c r="R21" s="63">
        <v>1</v>
      </c>
      <c r="S21" s="423"/>
    </row>
    <row r="22" spans="1:21" ht="24.75" customHeight="1">
      <c r="A22" s="425"/>
      <c r="B22" s="427"/>
      <c r="C22" s="429"/>
      <c r="D22" s="431"/>
      <c r="E22" s="64">
        <f t="shared" si="0"/>
        <v>6.0299999999999994</v>
      </c>
      <c r="F22" s="68" t="s">
        <v>21</v>
      </c>
      <c r="G22" s="283">
        <v>0.01</v>
      </c>
      <c r="H22" s="283">
        <v>0.01</v>
      </c>
      <c r="I22" s="66">
        <v>3</v>
      </c>
      <c r="J22" s="66">
        <v>1</v>
      </c>
      <c r="K22" s="66">
        <v>2</v>
      </c>
      <c r="L22" s="283">
        <v>0.01</v>
      </c>
      <c r="M22" s="66">
        <v>0</v>
      </c>
      <c r="N22" s="66">
        <v>0</v>
      </c>
      <c r="O22" s="66">
        <v>0</v>
      </c>
      <c r="P22" s="66"/>
      <c r="Q22" s="66"/>
      <c r="R22" s="67"/>
      <c r="S22" s="424"/>
    </row>
    <row r="23" spans="1:21" ht="33.75" customHeight="1">
      <c r="A23" s="425">
        <v>1.23</v>
      </c>
      <c r="B23" s="426" t="s">
        <v>179</v>
      </c>
      <c r="C23" s="428" t="s">
        <v>212</v>
      </c>
      <c r="D23" s="430" t="s">
        <v>118</v>
      </c>
      <c r="E23" s="61">
        <v>1</v>
      </c>
      <c r="F23" s="62" t="s">
        <v>20</v>
      </c>
      <c r="G23" s="273">
        <v>13</v>
      </c>
      <c r="H23" s="273">
        <v>2</v>
      </c>
      <c r="I23" s="273">
        <v>54</v>
      </c>
      <c r="J23" s="273">
        <v>10</v>
      </c>
      <c r="K23" s="273">
        <v>10</v>
      </c>
      <c r="L23" s="273">
        <v>10</v>
      </c>
      <c r="M23" s="273">
        <v>10</v>
      </c>
      <c r="N23" s="273">
        <v>10</v>
      </c>
      <c r="O23" s="273">
        <v>10</v>
      </c>
      <c r="P23" s="273">
        <v>10</v>
      </c>
      <c r="Q23" s="273">
        <v>10</v>
      </c>
      <c r="R23" s="273">
        <v>10</v>
      </c>
      <c r="S23" s="423"/>
    </row>
    <row r="24" spans="1:21" ht="24.95" customHeight="1">
      <c r="A24" s="425"/>
      <c r="B24" s="427"/>
      <c r="C24" s="429"/>
      <c r="D24" s="431"/>
      <c r="E24" s="64">
        <f t="shared" si="0"/>
        <v>119</v>
      </c>
      <c r="F24" s="65" t="s">
        <v>21</v>
      </c>
      <c r="G24" s="66">
        <v>13</v>
      </c>
      <c r="H24" s="66">
        <v>2</v>
      </c>
      <c r="I24" s="66">
        <v>54</v>
      </c>
      <c r="J24" s="66">
        <v>21</v>
      </c>
      <c r="K24" s="66">
        <v>4</v>
      </c>
      <c r="L24" s="66">
        <v>5</v>
      </c>
      <c r="M24" s="66">
        <v>10</v>
      </c>
      <c r="N24" s="66">
        <v>10</v>
      </c>
      <c r="O24" s="66">
        <v>0</v>
      </c>
      <c r="P24" s="66"/>
      <c r="Q24" s="66"/>
      <c r="R24" s="67"/>
      <c r="S24" s="424"/>
    </row>
    <row r="25" spans="1:21" ht="24.95" customHeight="1">
      <c r="A25" s="425">
        <v>1.24</v>
      </c>
      <c r="B25" s="426" t="s">
        <v>180</v>
      </c>
      <c r="C25" s="428" t="s">
        <v>213</v>
      </c>
      <c r="D25" s="430" t="s">
        <v>183</v>
      </c>
      <c r="E25" s="69">
        <f t="shared" si="0"/>
        <v>12</v>
      </c>
      <c r="F25" s="62" t="s">
        <v>20</v>
      </c>
      <c r="G25" s="273">
        <v>1</v>
      </c>
      <c r="H25" s="273">
        <v>1</v>
      </c>
      <c r="I25" s="273">
        <v>1</v>
      </c>
      <c r="J25" s="273">
        <v>1</v>
      </c>
      <c r="K25" s="273">
        <v>1</v>
      </c>
      <c r="L25" s="273">
        <v>1</v>
      </c>
      <c r="M25" s="273">
        <v>1</v>
      </c>
      <c r="N25" s="273">
        <v>1</v>
      </c>
      <c r="O25" s="273">
        <v>1</v>
      </c>
      <c r="P25" s="273">
        <v>1</v>
      </c>
      <c r="Q25" s="273">
        <v>1</v>
      </c>
      <c r="R25" s="273">
        <v>1</v>
      </c>
      <c r="S25" s="423"/>
    </row>
    <row r="26" spans="1:21" ht="24.95" customHeight="1">
      <c r="A26" s="425"/>
      <c r="B26" s="427"/>
      <c r="C26" s="429"/>
      <c r="D26" s="431"/>
      <c r="E26" s="64">
        <f t="shared" si="0"/>
        <v>8</v>
      </c>
      <c r="F26" s="65" t="s">
        <v>21</v>
      </c>
      <c r="G26" s="66">
        <v>0</v>
      </c>
      <c r="H26" s="66">
        <v>0</v>
      </c>
      <c r="I26" s="66">
        <v>4</v>
      </c>
      <c r="J26" s="66">
        <v>1</v>
      </c>
      <c r="K26" s="66">
        <v>1</v>
      </c>
      <c r="L26" s="66">
        <v>1</v>
      </c>
      <c r="M26" s="66">
        <v>1</v>
      </c>
      <c r="N26" s="66">
        <v>0</v>
      </c>
      <c r="O26" s="66">
        <v>0</v>
      </c>
      <c r="P26" s="66"/>
      <c r="Q26" s="66"/>
      <c r="R26" s="67"/>
      <c r="S26" s="424"/>
    </row>
    <row r="27" spans="1:21" ht="18" customHeight="1"/>
    <row r="28" spans="1:21" ht="15.75" customHeight="1"/>
    <row r="29" spans="1:21" ht="19.5" customHeight="1"/>
    <row r="30" spans="1:21" ht="19.5" customHeight="1">
      <c r="B30" s="199" t="s">
        <v>70</v>
      </c>
      <c r="C30" s="1"/>
      <c r="D30" s="1"/>
      <c r="E30" s="1"/>
      <c r="F30" s="1"/>
      <c r="G30" s="379" t="s">
        <v>26</v>
      </c>
      <c r="H30" s="379"/>
      <c r="I30" s="379"/>
      <c r="J30" s="379"/>
      <c r="K30" s="379"/>
      <c r="L30" s="379"/>
      <c r="M30" s="379"/>
      <c r="N30" s="379"/>
      <c r="O30" s="379"/>
      <c r="P30" s="379"/>
      <c r="Q30" s="1"/>
      <c r="R30" s="1"/>
      <c r="S30" s="199" t="s">
        <v>27</v>
      </c>
    </row>
    <row r="31" spans="1:21" ht="7.5" customHeight="1">
      <c r="B31" s="199"/>
      <c r="C31" s="1"/>
      <c r="D31" s="1"/>
      <c r="E31" s="1"/>
      <c r="F31" s="1"/>
      <c r="G31" s="1"/>
      <c r="H31" s="1"/>
      <c r="I31" s="1"/>
      <c r="J31" s="1"/>
      <c r="K31" s="1"/>
      <c r="L31" s="1"/>
      <c r="M31" s="1"/>
      <c r="N31" s="1"/>
      <c r="O31" s="1"/>
      <c r="P31" s="1"/>
      <c r="Q31" s="1"/>
      <c r="R31" s="1"/>
      <c r="S31" s="199"/>
    </row>
    <row r="32" spans="1:21" ht="12.75" customHeight="1">
      <c r="B32" s="199"/>
      <c r="C32" s="1"/>
      <c r="D32" s="1"/>
      <c r="E32" s="1"/>
      <c r="F32" s="1"/>
      <c r="G32" s="1"/>
      <c r="H32" s="1"/>
      <c r="I32" s="1"/>
      <c r="J32" s="1"/>
      <c r="K32" s="1"/>
      <c r="L32" s="1"/>
      <c r="M32" s="1"/>
      <c r="N32" s="1"/>
      <c r="O32" s="1"/>
      <c r="P32" s="1"/>
      <c r="Q32" s="1"/>
      <c r="R32" s="1"/>
      <c r="S32" s="199"/>
      <c r="T32" s="1"/>
    </row>
    <row r="33" spans="2:20">
      <c r="B33" s="199"/>
      <c r="C33" s="1"/>
      <c r="D33" s="1"/>
      <c r="E33" s="1"/>
      <c r="F33" s="1"/>
      <c r="G33" s="1"/>
      <c r="H33" s="1"/>
      <c r="I33" s="1"/>
      <c r="J33" s="1"/>
      <c r="K33" s="1"/>
      <c r="L33" s="1"/>
      <c r="M33" s="1"/>
      <c r="N33" s="1"/>
      <c r="O33" s="1"/>
      <c r="P33" s="1"/>
      <c r="Q33" s="1"/>
      <c r="R33" s="1"/>
      <c r="S33" s="199"/>
      <c r="T33" s="1"/>
    </row>
    <row r="34" spans="2:20">
      <c r="B34" s="200" t="s">
        <v>277</v>
      </c>
      <c r="C34" s="1"/>
      <c r="D34" s="1"/>
      <c r="E34" s="1"/>
      <c r="F34" s="1"/>
      <c r="G34" s="382" t="s">
        <v>274</v>
      </c>
      <c r="H34" s="382"/>
      <c r="I34" s="382"/>
      <c r="J34" s="382"/>
      <c r="K34" s="382"/>
      <c r="L34" s="382"/>
      <c r="M34" s="382"/>
      <c r="N34" s="382"/>
      <c r="O34" s="382"/>
      <c r="P34" s="1"/>
      <c r="Q34" s="1"/>
      <c r="R34" s="1"/>
      <c r="S34" s="200" t="s">
        <v>278</v>
      </c>
      <c r="T34" s="1"/>
    </row>
    <row r="35" spans="2:20">
      <c r="B35" s="199" t="s">
        <v>29</v>
      </c>
      <c r="C35" s="1"/>
      <c r="D35" s="1"/>
      <c r="E35" s="1"/>
      <c r="F35" s="1"/>
      <c r="G35" s="379" t="s">
        <v>71</v>
      </c>
      <c r="H35" s="379"/>
      <c r="I35" s="379"/>
      <c r="J35" s="379"/>
      <c r="K35" s="379"/>
      <c r="L35" s="379"/>
      <c r="M35" s="379"/>
      <c r="N35" s="379"/>
      <c r="O35" s="379"/>
      <c r="P35" s="1"/>
      <c r="Q35" s="1"/>
      <c r="R35" s="1"/>
      <c r="S35" s="199" t="s">
        <v>72</v>
      </c>
      <c r="T35" s="1"/>
    </row>
    <row r="36" spans="2:20" ht="12.75" customHeight="1">
      <c r="B36" s="1"/>
      <c r="C36" s="1"/>
      <c r="D36" s="1"/>
      <c r="E36" s="1"/>
      <c r="F36" s="1"/>
      <c r="G36" s="379" t="s">
        <v>23</v>
      </c>
      <c r="H36" s="379"/>
      <c r="I36" s="379"/>
      <c r="J36" s="379"/>
      <c r="K36" s="379"/>
      <c r="L36" s="379"/>
      <c r="M36" s="379"/>
      <c r="N36" s="379"/>
      <c r="O36" s="379"/>
      <c r="P36" s="1"/>
      <c r="Q36" s="1"/>
      <c r="R36" s="1"/>
      <c r="S36" s="199" t="s">
        <v>24</v>
      </c>
      <c r="T36" s="1"/>
    </row>
    <row r="37" spans="2:20">
      <c r="B37" s="1"/>
      <c r="C37" s="1"/>
      <c r="D37" s="1"/>
      <c r="E37" s="1"/>
      <c r="F37" s="1"/>
      <c r="G37" s="1"/>
      <c r="H37" s="1"/>
      <c r="I37" s="1"/>
      <c r="J37" s="1"/>
      <c r="K37" s="1"/>
      <c r="L37" s="1"/>
      <c r="M37" s="1"/>
      <c r="N37" s="1"/>
      <c r="O37" s="1"/>
      <c r="P37" s="1"/>
      <c r="Q37" s="1"/>
      <c r="R37" s="1"/>
      <c r="S37" s="1"/>
      <c r="T37" s="1"/>
    </row>
    <row r="38" spans="2:20" ht="12.75" customHeight="1">
      <c r="T38" s="1"/>
    </row>
    <row r="39" spans="2:20">
      <c r="T39" s="1"/>
    </row>
    <row r="47" spans="2:20">
      <c r="P47" s="2">
        <v>0</v>
      </c>
    </row>
  </sheetData>
  <mergeCells count="54">
    <mergeCell ref="G34:O34"/>
    <mergeCell ref="G35:O35"/>
    <mergeCell ref="G36:O36"/>
    <mergeCell ref="G30:P30"/>
    <mergeCell ref="A23:A24"/>
    <mergeCell ref="B23:B24"/>
    <mergeCell ref="C23:C24"/>
    <mergeCell ref="D23:D24"/>
    <mergeCell ref="S23:S24"/>
    <mergeCell ref="A25:A26"/>
    <mergeCell ref="B25:B26"/>
    <mergeCell ref="C25:C26"/>
    <mergeCell ref="D25:D26"/>
    <mergeCell ref="S25:S26"/>
    <mergeCell ref="A19:A20"/>
    <mergeCell ref="B19:B20"/>
    <mergeCell ref="C19:C20"/>
    <mergeCell ref="D19:D20"/>
    <mergeCell ref="S19:S20"/>
    <mergeCell ref="A21:A22"/>
    <mergeCell ref="B21:B22"/>
    <mergeCell ref="C21:C22"/>
    <mergeCell ref="D21:D22"/>
    <mergeCell ref="S21:S22"/>
    <mergeCell ref="S15:S16"/>
    <mergeCell ref="A17:A18"/>
    <mergeCell ref="B17:B18"/>
    <mergeCell ref="C17:C18"/>
    <mergeCell ref="D17:D18"/>
    <mergeCell ref="S17:S18"/>
    <mergeCell ref="A15:A16"/>
    <mergeCell ref="B15:B16"/>
    <mergeCell ref="C15:C16"/>
    <mergeCell ref="D15:D16"/>
    <mergeCell ref="A13:A14"/>
    <mergeCell ref="G13:I13"/>
    <mergeCell ref="J13:L13"/>
    <mergeCell ref="M13:O13"/>
    <mergeCell ref="P13:R13"/>
    <mergeCell ref="H9:K9"/>
    <mergeCell ref="C10:S10"/>
    <mergeCell ref="B12:B14"/>
    <mergeCell ref="C12:C14"/>
    <mergeCell ref="D12:D14"/>
    <mergeCell ref="E12:E14"/>
    <mergeCell ref="F12:R12"/>
    <mergeCell ref="S12:S14"/>
    <mergeCell ref="C8:I8"/>
    <mergeCell ref="M8:R8"/>
    <mergeCell ref="A1:S1"/>
    <mergeCell ref="A2:S2"/>
    <mergeCell ref="A3:S3"/>
    <mergeCell ref="C7:I7"/>
    <mergeCell ref="M7:R7"/>
  </mergeCells>
  <pageMargins left="0.25" right="0.25" top="0.75" bottom="0.75" header="0.3" footer="0.3"/>
  <pageSetup paperSize="9"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topLeftCell="A16" zoomScale="75" zoomScaleNormal="75" workbookViewId="0">
      <selection activeCell="E28" sqref="E28"/>
    </sheetView>
  </sheetViews>
  <sheetFormatPr baseColWidth="10" defaultColWidth="12.42578125" defaultRowHeight="12"/>
  <cols>
    <col min="1" max="1" width="9.140625" style="2" customWidth="1"/>
    <col min="2" max="2" width="45.42578125" style="2" customWidth="1"/>
    <col min="3" max="3" width="39.85546875" style="2" customWidth="1"/>
    <col min="4" max="4" width="18.140625" style="2" customWidth="1"/>
    <col min="5" max="5" width="6.7109375" style="2" customWidth="1"/>
    <col min="6" max="6" width="3" style="2" customWidth="1"/>
    <col min="7" max="18" width="8.7109375" style="2" customWidth="1"/>
    <col min="19" max="19" width="51.140625" style="2" customWidth="1"/>
    <col min="20" max="16384" width="12.42578125" style="2"/>
  </cols>
  <sheetData>
    <row r="1" spans="1:20" ht="21">
      <c r="A1" s="349"/>
      <c r="B1" s="350"/>
      <c r="C1" s="350"/>
      <c r="D1" s="350"/>
      <c r="E1" s="350"/>
      <c r="F1" s="350"/>
      <c r="G1" s="350"/>
      <c r="H1" s="350"/>
      <c r="I1" s="350"/>
      <c r="J1" s="350"/>
      <c r="K1" s="350"/>
      <c r="L1" s="350"/>
      <c r="M1" s="350"/>
      <c r="N1" s="350"/>
      <c r="O1" s="350"/>
      <c r="P1" s="350"/>
      <c r="Q1" s="350"/>
      <c r="R1" s="350"/>
      <c r="S1" s="350"/>
    </row>
    <row r="2" spans="1:20" ht="17.100000000000001" customHeight="1">
      <c r="A2" s="351" t="s">
        <v>48</v>
      </c>
      <c r="B2" s="351"/>
      <c r="C2" s="351"/>
      <c r="D2" s="351"/>
      <c r="E2" s="351"/>
      <c r="F2" s="351"/>
      <c r="G2" s="351"/>
      <c r="H2" s="351"/>
      <c r="I2" s="351"/>
      <c r="J2" s="351"/>
      <c r="K2" s="351"/>
      <c r="L2" s="351"/>
      <c r="M2" s="351"/>
      <c r="N2" s="351"/>
      <c r="O2" s="351"/>
      <c r="P2" s="351"/>
      <c r="Q2" s="351"/>
      <c r="R2" s="351"/>
      <c r="S2" s="351"/>
    </row>
    <row r="3" spans="1:20" ht="17.100000000000001" customHeight="1">
      <c r="A3" s="5"/>
      <c r="B3" s="5"/>
      <c r="C3" s="5"/>
      <c r="D3" s="5"/>
      <c r="E3" s="5"/>
      <c r="F3" s="5"/>
      <c r="G3" s="5"/>
      <c r="H3" s="5"/>
      <c r="I3" s="5"/>
      <c r="J3" s="5"/>
      <c r="K3" s="5"/>
      <c r="L3" s="5"/>
      <c r="M3" s="5"/>
      <c r="N3" s="5"/>
      <c r="O3" s="5"/>
      <c r="P3" s="5"/>
      <c r="Q3" s="5"/>
      <c r="R3" s="5"/>
      <c r="S3" s="5"/>
    </row>
    <row r="4" spans="1:20" ht="17.100000000000001" customHeight="1" thickBot="1">
      <c r="A4" s="5"/>
      <c r="B4" s="5"/>
      <c r="C4" s="5"/>
      <c r="D4" s="5"/>
      <c r="E4" s="5"/>
      <c r="F4" s="5"/>
      <c r="G4" s="5"/>
      <c r="H4" s="5"/>
      <c r="I4" s="5"/>
      <c r="J4" s="18"/>
      <c r="K4" s="18"/>
      <c r="L4" s="18"/>
      <c r="M4" s="18"/>
      <c r="N4" s="18"/>
      <c r="O4" s="19"/>
      <c r="P4" s="20"/>
      <c r="Q4" s="20"/>
      <c r="R4" s="20"/>
      <c r="S4" s="17"/>
    </row>
    <row r="5" spans="1:20" ht="27.75" customHeight="1" thickBot="1">
      <c r="A5" s="5"/>
      <c r="B5" s="5"/>
      <c r="C5" s="54" t="s">
        <v>22</v>
      </c>
      <c r="D5" s="25">
        <v>44482</v>
      </c>
      <c r="E5" s="5"/>
      <c r="F5" s="5"/>
      <c r="G5" s="53"/>
      <c r="H5" s="5"/>
      <c r="I5" s="6"/>
      <c r="J5" s="18"/>
      <c r="K5" s="18"/>
      <c r="L5" s="18"/>
      <c r="M5" s="18"/>
      <c r="N5" s="18"/>
      <c r="O5" s="19"/>
      <c r="P5" s="21"/>
      <c r="Q5" s="21"/>
      <c r="R5" s="21"/>
    </row>
    <row r="6" spans="1:20" ht="24.95" customHeight="1" thickBot="1">
      <c r="A6" s="7"/>
      <c r="B6" s="5"/>
      <c r="C6" s="5"/>
      <c r="D6" s="5"/>
      <c r="E6" s="5"/>
      <c r="F6" s="5"/>
      <c r="G6" s="5"/>
      <c r="H6" s="5"/>
      <c r="I6" s="5"/>
      <c r="L6" s="14"/>
    </row>
    <row r="7" spans="1:20" s="48" customFormat="1" ht="45" customHeight="1" thickBot="1">
      <c r="A7" s="47"/>
      <c r="B7" s="51" t="s">
        <v>37</v>
      </c>
      <c r="C7" s="352" t="s">
        <v>42</v>
      </c>
      <c r="D7" s="433"/>
      <c r="E7" s="433"/>
      <c r="F7" s="433"/>
      <c r="G7" s="433"/>
      <c r="H7" s="433"/>
      <c r="I7" s="434"/>
      <c r="M7" s="348" t="s">
        <v>31</v>
      </c>
      <c r="N7" s="331"/>
      <c r="O7" s="331"/>
      <c r="P7" s="331"/>
      <c r="Q7" s="331"/>
      <c r="R7" s="332"/>
      <c r="S7" s="33" t="s">
        <v>36</v>
      </c>
      <c r="T7" s="49"/>
    </row>
    <row r="8" spans="1:20" s="50" customFormat="1" ht="129.94999999999999" customHeight="1" thickBot="1">
      <c r="A8" s="5"/>
      <c r="B8" s="52" t="s">
        <v>35</v>
      </c>
      <c r="C8" s="435" t="s">
        <v>44</v>
      </c>
      <c r="D8" s="436"/>
      <c r="E8" s="436"/>
      <c r="F8" s="436"/>
      <c r="G8" s="436"/>
      <c r="H8" s="436"/>
      <c r="I8" s="437"/>
      <c r="J8" s="7"/>
      <c r="L8" s="35"/>
      <c r="M8" s="438" t="s">
        <v>25</v>
      </c>
      <c r="N8" s="439"/>
      <c r="O8" s="439"/>
      <c r="P8" s="439"/>
      <c r="Q8" s="439"/>
      <c r="R8" s="440"/>
      <c r="S8" s="46" t="s">
        <v>217</v>
      </c>
    </row>
    <row r="9" spans="1:20" ht="13.5" thickBot="1">
      <c r="A9" s="5"/>
      <c r="B9" s="35"/>
      <c r="C9" s="30"/>
      <c r="D9" s="30"/>
      <c r="E9" s="30"/>
      <c r="F9" s="30"/>
      <c r="G9" s="31"/>
      <c r="H9" s="329"/>
      <c r="I9" s="329"/>
      <c r="J9" s="329"/>
      <c r="K9" s="329"/>
      <c r="L9" s="14"/>
      <c r="M9" s="28"/>
      <c r="N9" s="28"/>
      <c r="O9" s="28"/>
      <c r="P9" s="28"/>
      <c r="Q9" s="28"/>
      <c r="R9" s="28"/>
      <c r="S9" s="29"/>
    </row>
    <row r="10" spans="1:20" s="1" customFormat="1" ht="50.1" customHeight="1" thickBot="1">
      <c r="A10" s="5"/>
      <c r="B10" s="38" t="s">
        <v>34</v>
      </c>
      <c r="C10" s="441" t="s">
        <v>43</v>
      </c>
      <c r="D10" s="442"/>
      <c r="E10" s="442"/>
      <c r="F10" s="442"/>
      <c r="G10" s="442"/>
      <c r="H10" s="442"/>
      <c r="I10" s="442"/>
      <c r="J10" s="442"/>
      <c r="K10" s="442"/>
      <c r="L10" s="442"/>
      <c r="M10" s="442"/>
      <c r="N10" s="442"/>
      <c r="O10" s="442"/>
      <c r="P10" s="442"/>
      <c r="Q10" s="442"/>
      <c r="R10" s="442"/>
      <c r="S10" s="443"/>
    </row>
    <row r="11" spans="1:20" s="1" customFormat="1" ht="8.1" customHeight="1">
      <c r="A11" s="5"/>
      <c r="B11" s="11"/>
      <c r="C11" s="5"/>
      <c r="D11" s="5"/>
      <c r="E11" s="5"/>
      <c r="F11" s="5"/>
      <c r="G11" s="5"/>
      <c r="H11" s="5"/>
      <c r="I11" s="5"/>
      <c r="J11" s="5"/>
      <c r="K11" s="5"/>
      <c r="L11" s="5"/>
      <c r="M11" s="7"/>
      <c r="N11" s="7"/>
      <c r="O11" s="7"/>
      <c r="P11" s="7"/>
      <c r="Q11" s="7"/>
      <c r="R11" s="7"/>
      <c r="S11" s="7"/>
    </row>
    <row r="12" spans="1:20" s="1" customFormat="1" ht="18" customHeight="1">
      <c r="A12" s="32" t="s">
        <v>32</v>
      </c>
      <c r="B12" s="333" t="s">
        <v>0</v>
      </c>
      <c r="C12" s="327" t="s">
        <v>188</v>
      </c>
      <c r="D12" s="327" t="s">
        <v>1</v>
      </c>
      <c r="E12" s="327" t="s">
        <v>2</v>
      </c>
      <c r="F12" s="339" t="s">
        <v>3</v>
      </c>
      <c r="G12" s="340"/>
      <c r="H12" s="340"/>
      <c r="I12" s="340"/>
      <c r="J12" s="340"/>
      <c r="K12" s="340"/>
      <c r="L12" s="340"/>
      <c r="M12" s="340"/>
      <c r="N12" s="340"/>
      <c r="O12" s="340"/>
      <c r="P12" s="340"/>
      <c r="Q12" s="340"/>
      <c r="R12" s="444"/>
      <c r="S12" s="341" t="s">
        <v>30</v>
      </c>
    </row>
    <row r="13" spans="1:20" ht="23.1" customHeight="1">
      <c r="A13" s="327" t="s">
        <v>33</v>
      </c>
      <c r="B13" s="334"/>
      <c r="C13" s="336"/>
      <c r="D13" s="337"/>
      <c r="E13" s="337"/>
      <c r="F13" s="8"/>
      <c r="G13" s="409" t="s">
        <v>4</v>
      </c>
      <c r="H13" s="410"/>
      <c r="I13" s="411"/>
      <c r="J13" s="409" t="s">
        <v>5</v>
      </c>
      <c r="K13" s="410"/>
      <c r="L13" s="411"/>
      <c r="M13" s="409" t="s">
        <v>6</v>
      </c>
      <c r="N13" s="410"/>
      <c r="O13" s="411"/>
      <c r="P13" s="409" t="s">
        <v>7</v>
      </c>
      <c r="Q13" s="410"/>
      <c r="R13" s="411"/>
      <c r="S13" s="342"/>
    </row>
    <row r="14" spans="1:20" ht="23.1" customHeight="1">
      <c r="A14" s="328"/>
      <c r="B14" s="335"/>
      <c r="C14" s="328"/>
      <c r="D14" s="338"/>
      <c r="E14" s="338"/>
      <c r="F14" s="9"/>
      <c r="G14" s="201" t="s">
        <v>9</v>
      </c>
      <c r="H14" s="201" t="s">
        <v>10</v>
      </c>
      <c r="I14" s="201" t="s">
        <v>11</v>
      </c>
      <c r="J14" s="201" t="s">
        <v>12</v>
      </c>
      <c r="K14" s="201" t="s">
        <v>13</v>
      </c>
      <c r="L14" s="201" t="s">
        <v>14</v>
      </c>
      <c r="M14" s="201" t="s">
        <v>15</v>
      </c>
      <c r="N14" s="201" t="s">
        <v>16</v>
      </c>
      <c r="O14" s="201" t="s">
        <v>17</v>
      </c>
      <c r="P14" s="201" t="s">
        <v>18</v>
      </c>
      <c r="Q14" s="201" t="s">
        <v>19</v>
      </c>
      <c r="R14" s="232" t="s">
        <v>8</v>
      </c>
      <c r="S14" s="343"/>
    </row>
    <row r="15" spans="1:20" ht="46.5" customHeight="1">
      <c r="A15" s="455">
        <v>1.25</v>
      </c>
      <c r="B15" s="459" t="s">
        <v>45</v>
      </c>
      <c r="C15" s="453" t="s">
        <v>218</v>
      </c>
      <c r="D15" s="326" t="s">
        <v>41</v>
      </c>
      <c r="E15" s="27">
        <f>SUM(G15:R15)</f>
        <v>5675.090000000002</v>
      </c>
      <c r="F15" s="12" t="s">
        <v>20</v>
      </c>
      <c r="G15" s="16">
        <v>1892</v>
      </c>
      <c r="H15" s="16">
        <v>1892</v>
      </c>
      <c r="I15" s="16">
        <v>1891</v>
      </c>
      <c r="J15" s="240">
        <v>0.01</v>
      </c>
      <c r="K15" s="240">
        <v>0.01</v>
      </c>
      <c r="L15" s="240">
        <v>0.01</v>
      </c>
      <c r="M15" s="240">
        <v>0.01</v>
      </c>
      <c r="N15" s="240">
        <v>0.01</v>
      </c>
      <c r="O15" s="240">
        <v>0.01</v>
      </c>
      <c r="P15" s="240">
        <v>0.01</v>
      </c>
      <c r="Q15" s="240">
        <v>0.01</v>
      </c>
      <c r="R15" s="240">
        <v>0.01</v>
      </c>
      <c r="S15" s="448"/>
    </row>
    <row r="16" spans="1:20" ht="29.25" customHeight="1">
      <c r="A16" s="456"/>
      <c r="B16" s="431"/>
      <c r="C16" s="454"/>
      <c r="D16" s="323"/>
      <c r="E16" s="27">
        <f t="shared" ref="E16:E20" si="0">SUM(G16:R16)</f>
        <v>5674.0300000000007</v>
      </c>
      <c r="F16" s="12" t="s">
        <v>21</v>
      </c>
      <c r="G16" s="37">
        <v>1892</v>
      </c>
      <c r="H16" s="37">
        <v>1891</v>
      </c>
      <c r="I16" s="37">
        <v>1891</v>
      </c>
      <c r="J16" s="240">
        <v>0.01</v>
      </c>
      <c r="K16" s="240">
        <v>0.01</v>
      </c>
      <c r="L16" s="240">
        <v>0.01</v>
      </c>
      <c r="M16" s="37">
        <v>0</v>
      </c>
      <c r="N16" s="37">
        <v>0</v>
      </c>
      <c r="O16" s="37">
        <v>0</v>
      </c>
      <c r="P16" s="37"/>
      <c r="Q16" s="37"/>
      <c r="R16" s="37"/>
      <c r="S16" s="449"/>
    </row>
    <row r="17" spans="1:19" ht="46.5" customHeight="1">
      <c r="A17" s="455">
        <v>1.26</v>
      </c>
      <c r="B17" s="430" t="s">
        <v>46</v>
      </c>
      <c r="C17" s="453" t="s">
        <v>219</v>
      </c>
      <c r="D17" s="322" t="s">
        <v>40</v>
      </c>
      <c r="E17" s="27">
        <f t="shared" si="0"/>
        <v>6.0799999999999992</v>
      </c>
      <c r="F17" s="12" t="s">
        <v>20</v>
      </c>
      <c r="G17" s="240">
        <v>0.01</v>
      </c>
      <c r="H17" s="240">
        <v>0.01</v>
      </c>
      <c r="I17" s="240">
        <v>0.01</v>
      </c>
      <c r="J17" s="240">
        <v>0.01</v>
      </c>
      <c r="K17" s="37">
        <v>2</v>
      </c>
      <c r="L17" s="240">
        <v>0.01</v>
      </c>
      <c r="M17" s="37">
        <v>2</v>
      </c>
      <c r="N17" s="240">
        <v>0.01</v>
      </c>
      <c r="O17" s="37">
        <v>1</v>
      </c>
      <c r="P17" s="240">
        <v>0.01</v>
      </c>
      <c r="Q17" s="37">
        <v>1</v>
      </c>
      <c r="R17" s="240">
        <v>0.01</v>
      </c>
      <c r="S17" s="450"/>
    </row>
    <row r="18" spans="1:19" ht="55.5" customHeight="1">
      <c r="A18" s="456"/>
      <c r="B18" s="431"/>
      <c r="C18" s="454"/>
      <c r="D18" s="323"/>
      <c r="E18" s="27">
        <f t="shared" si="0"/>
        <v>4.04</v>
      </c>
      <c r="F18" s="13" t="s">
        <v>21</v>
      </c>
      <c r="G18" s="285">
        <v>0.01</v>
      </c>
      <c r="H18" s="285">
        <v>0.01</v>
      </c>
      <c r="I18" s="285">
        <v>0.01</v>
      </c>
      <c r="J18" s="285">
        <v>0.01</v>
      </c>
      <c r="K18" s="285">
        <v>0</v>
      </c>
      <c r="L18" s="37">
        <v>2</v>
      </c>
      <c r="M18" s="37">
        <v>0</v>
      </c>
      <c r="N18" s="37">
        <v>2</v>
      </c>
      <c r="O18" s="37">
        <v>0</v>
      </c>
      <c r="P18" s="37"/>
      <c r="Q18" s="37"/>
      <c r="R18" s="37"/>
      <c r="S18" s="451"/>
    </row>
    <row r="19" spans="1:19" ht="35.1" customHeight="1">
      <c r="A19" s="455">
        <v>1.27</v>
      </c>
      <c r="B19" s="430" t="s">
        <v>47</v>
      </c>
      <c r="C19" s="453" t="s">
        <v>220</v>
      </c>
      <c r="D19" s="457" t="s">
        <v>39</v>
      </c>
      <c r="E19" s="241">
        <f t="shared" si="0"/>
        <v>1.1100000000000001</v>
      </c>
      <c r="F19" s="12" t="s">
        <v>20</v>
      </c>
      <c r="G19" s="240">
        <v>0.01</v>
      </c>
      <c r="H19" s="240">
        <v>0.01</v>
      </c>
      <c r="I19" s="240">
        <v>0.01</v>
      </c>
      <c r="J19" s="240">
        <v>0.01</v>
      </c>
      <c r="K19" s="240">
        <v>0.01</v>
      </c>
      <c r="L19" s="37">
        <v>1</v>
      </c>
      <c r="M19" s="240">
        <v>0.01</v>
      </c>
      <c r="N19" s="240">
        <v>0.01</v>
      </c>
      <c r="O19" s="240">
        <v>0.01</v>
      </c>
      <c r="P19" s="240">
        <v>0.01</v>
      </c>
      <c r="Q19" s="240">
        <v>0.01</v>
      </c>
      <c r="R19" s="240">
        <v>0.01</v>
      </c>
      <c r="S19" s="450"/>
    </row>
    <row r="20" spans="1:19" ht="35.1" customHeight="1">
      <c r="A20" s="456"/>
      <c r="B20" s="431"/>
      <c r="C20" s="454"/>
      <c r="D20" s="458"/>
      <c r="E20" s="27">
        <f t="shared" si="0"/>
        <v>1.05</v>
      </c>
      <c r="F20" s="12" t="s">
        <v>21</v>
      </c>
      <c r="G20" s="285">
        <v>0.01</v>
      </c>
      <c r="H20" s="285">
        <v>0.01</v>
      </c>
      <c r="I20" s="285">
        <v>0.01</v>
      </c>
      <c r="J20" s="285">
        <v>0.01</v>
      </c>
      <c r="K20" s="285">
        <v>0.01</v>
      </c>
      <c r="L20" s="37">
        <v>1</v>
      </c>
      <c r="M20" s="37">
        <v>0</v>
      </c>
      <c r="N20" s="37">
        <v>0</v>
      </c>
      <c r="O20" s="37">
        <v>0</v>
      </c>
      <c r="P20" s="36"/>
      <c r="Q20" s="37"/>
      <c r="R20" s="37"/>
      <c r="S20" s="451"/>
    </row>
    <row r="21" spans="1:19" ht="12.75" customHeight="1">
      <c r="B21" s="24"/>
      <c r="C21" s="24"/>
      <c r="G21" s="10"/>
      <c r="H21" s="10"/>
      <c r="I21" s="10"/>
      <c r="J21" s="10"/>
      <c r="K21" s="10"/>
      <c r="L21" s="10"/>
    </row>
    <row r="22" spans="1:19">
      <c r="B22" s="22" t="s">
        <v>26</v>
      </c>
      <c r="C22" s="10"/>
      <c r="E22" s="22"/>
      <c r="F22" s="10"/>
      <c r="G22" s="10"/>
      <c r="H22" s="445" t="s">
        <v>38</v>
      </c>
      <c r="I22" s="445"/>
      <c r="J22" s="445"/>
      <c r="K22" s="445"/>
      <c r="L22" s="445"/>
      <c r="S22" s="26" t="s">
        <v>27</v>
      </c>
    </row>
    <row r="23" spans="1:19">
      <c r="B23" s="10"/>
      <c r="C23" s="10"/>
      <c r="D23" s="10"/>
      <c r="E23" s="10"/>
      <c r="F23" s="10"/>
      <c r="G23" s="10"/>
      <c r="J23" s="4"/>
    </row>
    <row r="24" spans="1:19" ht="12.75" customHeight="1">
      <c r="B24" s="23"/>
      <c r="C24" s="10"/>
      <c r="D24" s="10"/>
      <c r="E24" s="10"/>
      <c r="F24" s="10"/>
      <c r="S24" s="15"/>
    </row>
    <row r="25" spans="1:19" s="39" customFormat="1" ht="12.75" customHeight="1">
      <c r="B25" s="40" t="s">
        <v>270</v>
      </c>
      <c r="C25" s="44"/>
      <c r="D25" s="41"/>
      <c r="E25" s="41"/>
      <c r="F25" s="41"/>
      <c r="H25" s="446" t="s">
        <v>279</v>
      </c>
      <c r="I25" s="446"/>
      <c r="J25" s="446"/>
      <c r="K25" s="446"/>
      <c r="L25" s="446"/>
      <c r="S25" s="42" t="s">
        <v>273</v>
      </c>
    </row>
    <row r="26" spans="1:19" s="39" customFormat="1">
      <c r="B26" s="41" t="s">
        <v>23</v>
      </c>
      <c r="C26" s="41"/>
      <c r="D26" s="41"/>
      <c r="E26" s="41"/>
      <c r="F26" s="41"/>
      <c r="G26" s="41"/>
      <c r="H26" s="447" t="s">
        <v>28</v>
      </c>
      <c r="I26" s="447"/>
      <c r="J26" s="447"/>
      <c r="K26" s="447"/>
      <c r="L26" s="447"/>
      <c r="M26" s="43"/>
      <c r="N26" s="43"/>
      <c r="O26" s="43"/>
      <c r="P26" s="43"/>
      <c r="Q26" s="43"/>
      <c r="R26" s="43"/>
      <c r="S26" s="447" t="s">
        <v>24</v>
      </c>
    </row>
    <row r="27" spans="1:19" s="39" customFormat="1">
      <c r="B27" s="45" t="s">
        <v>29</v>
      </c>
      <c r="C27" s="45"/>
      <c r="D27" s="45"/>
      <c r="E27" s="45"/>
      <c r="F27" s="45"/>
      <c r="G27" s="45"/>
      <c r="H27" s="452" t="s">
        <v>29</v>
      </c>
      <c r="I27" s="452"/>
      <c r="J27" s="452"/>
      <c r="K27" s="452"/>
      <c r="L27" s="452"/>
      <c r="M27" s="43"/>
      <c r="N27" s="43"/>
      <c r="O27" s="43"/>
      <c r="P27" s="43"/>
      <c r="Q27" s="43"/>
      <c r="R27" s="43"/>
      <c r="S27" s="452"/>
    </row>
  </sheetData>
  <mergeCells count="39">
    <mergeCell ref="A13:A14"/>
    <mergeCell ref="G13:I13"/>
    <mergeCell ref="C17:C18"/>
    <mergeCell ref="P13:R13"/>
    <mergeCell ref="C19:C20"/>
    <mergeCell ref="A19:A20"/>
    <mergeCell ref="A15:A16"/>
    <mergeCell ref="A17:A18"/>
    <mergeCell ref="D19:D20"/>
    <mergeCell ref="B19:B20"/>
    <mergeCell ref="D15:D16"/>
    <mergeCell ref="B15:B16"/>
    <mergeCell ref="B17:B18"/>
    <mergeCell ref="C15:C16"/>
    <mergeCell ref="D17:D18"/>
    <mergeCell ref="H22:L22"/>
    <mergeCell ref="H25:L25"/>
    <mergeCell ref="H26:L26"/>
    <mergeCell ref="S15:S16"/>
    <mergeCell ref="S17:S18"/>
    <mergeCell ref="S19:S20"/>
    <mergeCell ref="S26:S27"/>
    <mergeCell ref="H27:L27"/>
    <mergeCell ref="H9:K9"/>
    <mergeCell ref="C10:S10"/>
    <mergeCell ref="B12:B14"/>
    <mergeCell ref="C12:C14"/>
    <mergeCell ref="M13:O13"/>
    <mergeCell ref="J13:L13"/>
    <mergeCell ref="D12:D14"/>
    <mergeCell ref="F12:R12"/>
    <mergeCell ref="S12:S14"/>
    <mergeCell ref="E12:E14"/>
    <mergeCell ref="A1:S1"/>
    <mergeCell ref="A2:S2"/>
    <mergeCell ref="C7:I7"/>
    <mergeCell ref="M7:R7"/>
    <mergeCell ref="C8:I8"/>
    <mergeCell ref="M8:R8"/>
  </mergeCells>
  <pageMargins left="0.25" right="0.25" top="0.75" bottom="0.75" header="0.3" footer="0.3"/>
  <pageSetup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topLeftCell="A16" zoomScale="75" zoomScaleNormal="75" workbookViewId="0">
      <selection activeCell="S43" sqref="S43"/>
    </sheetView>
  </sheetViews>
  <sheetFormatPr baseColWidth="10" defaultColWidth="12.42578125" defaultRowHeight="12"/>
  <cols>
    <col min="1" max="1" width="10.7109375" style="2" customWidth="1"/>
    <col min="2" max="2" width="45.42578125" style="2" customWidth="1"/>
    <col min="3" max="3" width="40.42578125" style="2" customWidth="1"/>
    <col min="4" max="4" width="18.140625" style="2" customWidth="1"/>
    <col min="5" max="5" width="6.7109375" style="2" customWidth="1"/>
    <col min="6" max="6" width="3" style="2" customWidth="1"/>
    <col min="7" max="18" width="8.7109375" style="2" customWidth="1"/>
    <col min="19" max="19" width="53.5703125" style="2" customWidth="1"/>
    <col min="20" max="16384" width="12.42578125" style="2"/>
  </cols>
  <sheetData>
    <row r="1" spans="1:20" ht="21">
      <c r="A1" s="349"/>
      <c r="B1" s="350"/>
      <c r="C1" s="350"/>
      <c r="D1" s="350"/>
      <c r="E1" s="350"/>
      <c r="F1" s="350"/>
      <c r="G1" s="350"/>
      <c r="H1" s="350"/>
      <c r="I1" s="350"/>
      <c r="J1" s="350"/>
      <c r="K1" s="350"/>
      <c r="L1" s="350"/>
      <c r="M1" s="350"/>
      <c r="N1" s="350"/>
      <c r="O1" s="350"/>
      <c r="P1" s="350"/>
      <c r="Q1" s="350"/>
      <c r="R1" s="350"/>
      <c r="S1" s="350"/>
    </row>
    <row r="2" spans="1:20" ht="17.100000000000001" customHeight="1">
      <c r="A2" s="351" t="s">
        <v>48</v>
      </c>
      <c r="B2" s="351"/>
      <c r="C2" s="351"/>
      <c r="D2" s="351"/>
      <c r="E2" s="351"/>
      <c r="F2" s="351"/>
      <c r="G2" s="351"/>
      <c r="H2" s="351"/>
      <c r="I2" s="351"/>
      <c r="J2" s="351"/>
      <c r="K2" s="351"/>
      <c r="L2" s="351"/>
      <c r="M2" s="351"/>
      <c r="N2" s="351"/>
      <c r="O2" s="351"/>
      <c r="P2" s="351"/>
      <c r="Q2" s="351"/>
      <c r="R2" s="351"/>
      <c r="S2" s="351"/>
    </row>
    <row r="3" spans="1:20" ht="17.100000000000001" customHeight="1">
      <c r="A3" s="5"/>
      <c r="B3" s="5"/>
      <c r="C3" s="5"/>
      <c r="D3" s="5"/>
      <c r="E3" s="5"/>
      <c r="F3" s="5"/>
      <c r="G3" s="5"/>
      <c r="H3" s="5"/>
      <c r="I3" s="5"/>
      <c r="J3" s="5"/>
      <c r="K3" s="5"/>
      <c r="L3" s="5"/>
      <c r="M3" s="5"/>
      <c r="N3" s="5"/>
      <c r="O3" s="5"/>
      <c r="P3" s="5"/>
      <c r="Q3" s="5"/>
      <c r="R3" s="5"/>
      <c r="S3" s="5"/>
    </row>
    <row r="4" spans="1:20" ht="17.100000000000001" customHeight="1" thickBot="1">
      <c r="A4" s="5"/>
      <c r="B4" s="5"/>
      <c r="C4" s="5"/>
      <c r="D4" s="5"/>
      <c r="E4" s="5"/>
      <c r="F4" s="5"/>
      <c r="G4" s="5"/>
      <c r="H4" s="5"/>
      <c r="I4" s="5"/>
      <c r="J4" s="18"/>
      <c r="K4" s="18"/>
      <c r="L4" s="18"/>
      <c r="M4" s="18"/>
      <c r="N4" s="18"/>
      <c r="O4" s="21"/>
      <c r="P4" s="20"/>
      <c r="Q4" s="20"/>
      <c r="R4" s="20"/>
      <c r="S4" s="17"/>
    </row>
    <row r="5" spans="1:20" ht="27.75" customHeight="1" thickBot="1">
      <c r="A5" s="5"/>
      <c r="B5" s="5"/>
      <c r="C5" s="54" t="s">
        <v>22</v>
      </c>
      <c r="D5" s="25">
        <v>44477</v>
      </c>
      <c r="E5" s="5"/>
      <c r="F5" s="5"/>
      <c r="G5" s="53"/>
      <c r="H5" s="5"/>
      <c r="I5" s="6"/>
      <c r="J5" s="18"/>
      <c r="K5" s="18"/>
      <c r="L5" s="18"/>
      <c r="M5" s="18"/>
      <c r="N5" s="18"/>
      <c r="O5" s="21"/>
      <c r="P5" s="21"/>
      <c r="Q5" s="21"/>
      <c r="R5" s="21"/>
    </row>
    <row r="6" spans="1:20" ht="24.95" customHeight="1" thickBot="1">
      <c r="A6" s="7"/>
      <c r="B6" s="5"/>
      <c r="C6" s="5"/>
      <c r="D6" s="5"/>
      <c r="E6" s="5"/>
      <c r="F6" s="5"/>
      <c r="G6" s="5"/>
      <c r="H6" s="5"/>
      <c r="I6" s="5"/>
      <c r="L6" s="14"/>
    </row>
    <row r="7" spans="1:20" s="48" customFormat="1" ht="45" customHeight="1" thickBot="1">
      <c r="A7" s="47"/>
      <c r="B7" s="51" t="s">
        <v>37</v>
      </c>
      <c r="C7" s="352" t="s">
        <v>42</v>
      </c>
      <c r="D7" s="433"/>
      <c r="E7" s="433"/>
      <c r="F7" s="433"/>
      <c r="G7" s="433"/>
      <c r="H7" s="433"/>
      <c r="I7" s="434"/>
      <c r="M7" s="348" t="s">
        <v>31</v>
      </c>
      <c r="N7" s="331"/>
      <c r="O7" s="331"/>
      <c r="P7" s="331"/>
      <c r="Q7" s="331"/>
      <c r="R7" s="332"/>
      <c r="S7" s="33" t="s">
        <v>36</v>
      </c>
      <c r="T7" s="49"/>
    </row>
    <row r="8" spans="1:20" s="50" customFormat="1" ht="129.94999999999999" customHeight="1" thickBot="1">
      <c r="A8" s="5"/>
      <c r="B8" s="52" t="s">
        <v>35</v>
      </c>
      <c r="C8" s="462" t="s">
        <v>44</v>
      </c>
      <c r="D8" s="463"/>
      <c r="E8" s="463"/>
      <c r="F8" s="463"/>
      <c r="G8" s="463"/>
      <c r="H8" s="463"/>
      <c r="I8" s="464"/>
      <c r="J8" s="7"/>
      <c r="L8" s="35"/>
      <c r="M8" s="438" t="s">
        <v>25</v>
      </c>
      <c r="N8" s="439"/>
      <c r="O8" s="439"/>
      <c r="P8" s="439"/>
      <c r="Q8" s="439"/>
      <c r="R8" s="440"/>
      <c r="S8" s="270" t="s">
        <v>221</v>
      </c>
    </row>
    <row r="9" spans="1:20" ht="13.5" thickBot="1">
      <c r="A9" s="5"/>
      <c r="B9" s="35"/>
      <c r="C9" s="30"/>
      <c r="D9" s="30"/>
      <c r="E9" s="30"/>
      <c r="F9" s="30"/>
      <c r="G9" s="31"/>
      <c r="H9" s="329"/>
      <c r="I9" s="329"/>
      <c r="J9" s="329"/>
      <c r="K9" s="329"/>
      <c r="L9" s="14"/>
      <c r="M9" s="28"/>
      <c r="N9" s="28"/>
      <c r="O9" s="28"/>
      <c r="P9" s="28"/>
      <c r="Q9" s="28"/>
      <c r="R9" s="28"/>
      <c r="S9" s="29"/>
    </row>
    <row r="10" spans="1:20" s="1" customFormat="1" ht="50.1" customHeight="1" thickBot="1">
      <c r="A10" s="5"/>
      <c r="B10" s="38" t="s">
        <v>34</v>
      </c>
      <c r="C10" s="438" t="s">
        <v>43</v>
      </c>
      <c r="D10" s="439"/>
      <c r="E10" s="439"/>
      <c r="F10" s="439"/>
      <c r="G10" s="439"/>
      <c r="H10" s="439"/>
      <c r="I10" s="439"/>
      <c r="J10" s="439"/>
      <c r="K10" s="439"/>
      <c r="L10" s="439"/>
      <c r="M10" s="439"/>
      <c r="N10" s="439"/>
      <c r="O10" s="439"/>
      <c r="P10" s="439"/>
      <c r="Q10" s="439"/>
      <c r="R10" s="439"/>
      <c r="S10" s="440"/>
    </row>
    <row r="11" spans="1:20" s="1" customFormat="1" ht="8.1" customHeight="1">
      <c r="A11" s="5"/>
      <c r="B11" s="11"/>
      <c r="C11" s="5"/>
      <c r="D11" s="5"/>
      <c r="E11" s="5"/>
      <c r="F11" s="5"/>
      <c r="G11" s="5"/>
      <c r="H11" s="5"/>
      <c r="I11" s="5"/>
      <c r="J11" s="5"/>
      <c r="K11" s="5"/>
      <c r="L11" s="5"/>
      <c r="M11" s="7"/>
      <c r="N11" s="7"/>
      <c r="O11" s="7"/>
      <c r="P11" s="7"/>
      <c r="Q11" s="7"/>
      <c r="R11" s="7"/>
      <c r="S11" s="7"/>
    </row>
    <row r="12" spans="1:20" s="1" customFormat="1" ht="18" customHeight="1">
      <c r="A12" s="32" t="s">
        <v>32</v>
      </c>
      <c r="B12" s="333" t="s">
        <v>0</v>
      </c>
      <c r="C12" s="327" t="s">
        <v>188</v>
      </c>
      <c r="D12" s="327" t="s">
        <v>1</v>
      </c>
      <c r="E12" s="327" t="s">
        <v>2</v>
      </c>
      <c r="F12" s="339" t="s">
        <v>3</v>
      </c>
      <c r="G12" s="340"/>
      <c r="H12" s="340"/>
      <c r="I12" s="340"/>
      <c r="J12" s="340"/>
      <c r="K12" s="340"/>
      <c r="L12" s="340"/>
      <c r="M12" s="340"/>
      <c r="N12" s="340"/>
      <c r="O12" s="340"/>
      <c r="P12" s="340"/>
      <c r="Q12" s="340"/>
      <c r="R12" s="444"/>
      <c r="S12" s="341" t="s">
        <v>30</v>
      </c>
    </row>
    <row r="13" spans="1:20" ht="23.1" customHeight="1">
      <c r="A13" s="327" t="s">
        <v>33</v>
      </c>
      <c r="B13" s="334"/>
      <c r="C13" s="336"/>
      <c r="D13" s="337"/>
      <c r="E13" s="337"/>
      <c r="F13" s="8"/>
      <c r="G13" s="409" t="s">
        <v>4</v>
      </c>
      <c r="H13" s="410"/>
      <c r="I13" s="411"/>
      <c r="J13" s="409" t="s">
        <v>5</v>
      </c>
      <c r="K13" s="410"/>
      <c r="L13" s="411"/>
      <c r="M13" s="409" t="s">
        <v>6</v>
      </c>
      <c r="N13" s="410"/>
      <c r="O13" s="411"/>
      <c r="P13" s="409" t="s">
        <v>7</v>
      </c>
      <c r="Q13" s="410"/>
      <c r="R13" s="411"/>
      <c r="S13" s="342"/>
    </row>
    <row r="14" spans="1:20" ht="23.1" customHeight="1">
      <c r="A14" s="328"/>
      <c r="B14" s="335"/>
      <c r="C14" s="328"/>
      <c r="D14" s="338"/>
      <c r="E14" s="338"/>
      <c r="F14" s="9"/>
      <c r="G14" s="201" t="s">
        <v>9</v>
      </c>
      <c r="H14" s="201" t="s">
        <v>10</v>
      </c>
      <c r="I14" s="201" t="s">
        <v>11</v>
      </c>
      <c r="J14" s="201" t="s">
        <v>12</v>
      </c>
      <c r="K14" s="201" t="s">
        <v>13</v>
      </c>
      <c r="L14" s="201" t="s">
        <v>14</v>
      </c>
      <c r="M14" s="201" t="s">
        <v>15</v>
      </c>
      <c r="N14" s="201" t="s">
        <v>16</v>
      </c>
      <c r="O14" s="201" t="s">
        <v>17</v>
      </c>
      <c r="P14" s="201" t="s">
        <v>18</v>
      </c>
      <c r="Q14" s="201" t="s">
        <v>19</v>
      </c>
      <c r="R14" s="232" t="s">
        <v>8</v>
      </c>
      <c r="S14" s="343"/>
    </row>
    <row r="15" spans="1:20" ht="42.75" customHeight="1">
      <c r="A15" s="455">
        <v>1.25</v>
      </c>
      <c r="B15" s="459" t="s">
        <v>45</v>
      </c>
      <c r="C15" s="453" t="s">
        <v>218</v>
      </c>
      <c r="D15" s="326" t="s">
        <v>41</v>
      </c>
      <c r="E15" s="286">
        <v>1</v>
      </c>
      <c r="F15" s="12" t="s">
        <v>20</v>
      </c>
      <c r="G15" s="36">
        <v>724</v>
      </c>
      <c r="H15" s="36">
        <v>723</v>
      </c>
      <c r="I15" s="36">
        <v>723</v>
      </c>
      <c r="J15" s="240">
        <v>0.01</v>
      </c>
      <c r="K15" s="240">
        <v>0.01</v>
      </c>
      <c r="L15" s="240">
        <v>0.01</v>
      </c>
      <c r="M15" s="240">
        <v>0.01</v>
      </c>
      <c r="N15" s="240">
        <v>0.01</v>
      </c>
      <c r="O15" s="240">
        <v>0.01</v>
      </c>
      <c r="P15" s="240">
        <v>0.01</v>
      </c>
      <c r="Q15" s="240">
        <v>0.01</v>
      </c>
      <c r="R15" s="240">
        <v>0.01</v>
      </c>
      <c r="S15" s="448"/>
    </row>
    <row r="16" spans="1:20" ht="39.75" customHeight="1">
      <c r="A16" s="456"/>
      <c r="B16" s="431"/>
      <c r="C16" s="454"/>
      <c r="D16" s="323"/>
      <c r="E16" s="27">
        <f>SUM(G16:R16)</f>
        <v>2170.0300000000007</v>
      </c>
      <c r="F16" s="12" t="s">
        <v>21</v>
      </c>
      <c r="G16" s="37">
        <v>724</v>
      </c>
      <c r="H16" s="37">
        <v>723</v>
      </c>
      <c r="I16" s="37">
        <v>723</v>
      </c>
      <c r="J16" s="285">
        <v>0.01</v>
      </c>
      <c r="K16" s="285">
        <v>0.01</v>
      </c>
      <c r="L16" s="285">
        <v>0.01</v>
      </c>
      <c r="M16" s="37">
        <v>0</v>
      </c>
      <c r="N16" s="37">
        <v>0</v>
      </c>
      <c r="O16" s="37">
        <v>0</v>
      </c>
      <c r="P16" s="37"/>
      <c r="Q16" s="37"/>
      <c r="R16" s="37"/>
      <c r="S16" s="449"/>
    </row>
    <row r="17" spans="1:19" ht="51" customHeight="1">
      <c r="A17" s="455">
        <v>1.26</v>
      </c>
      <c r="B17" s="430" t="s">
        <v>46</v>
      </c>
      <c r="C17" s="453" t="s">
        <v>219</v>
      </c>
      <c r="D17" s="322" t="s">
        <v>40</v>
      </c>
      <c r="E17" s="241">
        <f t="shared" ref="E17:E20" si="0">SUM(G17:R17)</f>
        <v>6.0799999999999992</v>
      </c>
      <c r="F17" s="12" t="s">
        <v>20</v>
      </c>
      <c r="G17" s="240">
        <v>0.01</v>
      </c>
      <c r="H17" s="240">
        <v>0.01</v>
      </c>
      <c r="I17" s="240">
        <v>0.01</v>
      </c>
      <c r="J17" s="240">
        <v>0.01</v>
      </c>
      <c r="K17" s="285">
        <v>0.01</v>
      </c>
      <c r="L17" s="240">
        <v>2</v>
      </c>
      <c r="M17" s="37">
        <v>2</v>
      </c>
      <c r="N17" s="240">
        <v>0.01</v>
      </c>
      <c r="O17" s="37">
        <v>1</v>
      </c>
      <c r="P17" s="240">
        <v>0.01</v>
      </c>
      <c r="Q17" s="37">
        <v>1</v>
      </c>
      <c r="R17" s="240">
        <v>0.01</v>
      </c>
      <c r="S17" s="27"/>
    </row>
    <row r="18" spans="1:19" ht="53.25" customHeight="1">
      <c r="A18" s="456"/>
      <c r="B18" s="431"/>
      <c r="C18" s="454"/>
      <c r="D18" s="323"/>
      <c r="E18" s="27">
        <f t="shared" si="0"/>
        <v>5.05</v>
      </c>
      <c r="F18" s="13" t="s">
        <v>21</v>
      </c>
      <c r="G18" s="285">
        <v>0.01</v>
      </c>
      <c r="H18" s="285">
        <v>0.01</v>
      </c>
      <c r="I18" s="285">
        <v>0.01</v>
      </c>
      <c r="J18" s="285">
        <v>0.01</v>
      </c>
      <c r="K18" s="285">
        <v>0.01</v>
      </c>
      <c r="L18" s="37">
        <v>3</v>
      </c>
      <c r="M18" s="37">
        <v>0</v>
      </c>
      <c r="N18" s="37">
        <v>2</v>
      </c>
      <c r="O18" s="37">
        <v>0</v>
      </c>
      <c r="P18" s="37"/>
      <c r="Q18" s="37"/>
      <c r="R18" s="37"/>
      <c r="S18" s="203"/>
    </row>
    <row r="19" spans="1:19" ht="30" customHeight="1">
      <c r="A19" s="455">
        <v>1.27</v>
      </c>
      <c r="B19" s="430" t="s">
        <v>47</v>
      </c>
      <c r="C19" s="453" t="s">
        <v>220</v>
      </c>
      <c r="D19" s="457" t="s">
        <v>39</v>
      </c>
      <c r="E19" s="241">
        <f t="shared" si="0"/>
        <v>2.1</v>
      </c>
      <c r="F19" s="12" t="s">
        <v>20</v>
      </c>
      <c r="G19" s="240">
        <v>0.01</v>
      </c>
      <c r="H19" s="240">
        <v>0.01</v>
      </c>
      <c r="I19" s="240">
        <v>0.01</v>
      </c>
      <c r="J19" s="240">
        <v>0.01</v>
      </c>
      <c r="K19" s="240">
        <v>0.01</v>
      </c>
      <c r="L19" s="37">
        <v>1</v>
      </c>
      <c r="M19" s="240">
        <v>0.01</v>
      </c>
      <c r="N19" s="240">
        <v>0.01</v>
      </c>
      <c r="O19" s="240">
        <v>0.01</v>
      </c>
      <c r="P19" s="240">
        <v>0.01</v>
      </c>
      <c r="Q19" s="240">
        <v>0.01</v>
      </c>
      <c r="R19" s="37">
        <v>1</v>
      </c>
      <c r="S19" s="16"/>
    </row>
    <row r="20" spans="1:19" ht="33.75" customHeight="1">
      <c r="A20" s="456"/>
      <c r="B20" s="431"/>
      <c r="C20" s="454"/>
      <c r="D20" s="458"/>
      <c r="E20" s="27">
        <f t="shared" si="0"/>
        <v>1.05</v>
      </c>
      <c r="F20" s="12" t="s">
        <v>21</v>
      </c>
      <c r="G20" s="285">
        <v>0.01</v>
      </c>
      <c r="H20" s="285">
        <v>0.01</v>
      </c>
      <c r="I20" s="285">
        <v>0.01</v>
      </c>
      <c r="J20" s="285">
        <v>0.01</v>
      </c>
      <c r="K20" s="285">
        <v>0.01</v>
      </c>
      <c r="L20" s="37">
        <v>1</v>
      </c>
      <c r="M20" s="37">
        <v>0</v>
      </c>
      <c r="N20" s="37">
        <v>0</v>
      </c>
      <c r="O20" s="37">
        <v>0</v>
      </c>
      <c r="P20" s="36"/>
      <c r="Q20" s="37"/>
      <c r="R20" s="37"/>
      <c r="S20" s="55"/>
    </row>
    <row r="21" spans="1:19" ht="12.75" customHeight="1">
      <c r="B21" s="24"/>
      <c r="C21" s="24"/>
      <c r="G21" s="10"/>
      <c r="H21" s="10"/>
      <c r="I21" s="10"/>
      <c r="J21" s="10"/>
      <c r="K21" s="10"/>
      <c r="L21" s="10"/>
    </row>
    <row r="22" spans="1:19">
      <c r="B22" s="22" t="s">
        <v>26</v>
      </c>
      <c r="C22" s="10"/>
      <c r="E22" s="22"/>
      <c r="F22" s="10"/>
      <c r="G22" s="10"/>
      <c r="H22" s="360" t="s">
        <v>38</v>
      </c>
      <c r="I22" s="360"/>
      <c r="J22" s="360"/>
      <c r="K22" s="360"/>
      <c r="L22" s="360"/>
      <c r="S22" s="26" t="s">
        <v>27</v>
      </c>
    </row>
    <row r="23" spans="1:19">
      <c r="B23" s="10"/>
      <c r="C23" s="10"/>
      <c r="D23" s="10"/>
      <c r="E23" s="10"/>
      <c r="F23" s="10"/>
      <c r="G23" s="10"/>
      <c r="J23" s="4"/>
    </row>
    <row r="24" spans="1:19" ht="12.75" customHeight="1">
      <c r="B24" s="23"/>
      <c r="C24" s="10"/>
      <c r="D24" s="10"/>
      <c r="E24" s="10"/>
      <c r="F24" s="10"/>
      <c r="S24" s="15"/>
    </row>
    <row r="25" spans="1:19" s="39" customFormat="1" ht="12.75" customHeight="1">
      <c r="B25" s="40" t="s">
        <v>280</v>
      </c>
      <c r="C25" s="44"/>
      <c r="D25" s="41"/>
      <c r="E25" s="41"/>
      <c r="F25" s="41"/>
      <c r="H25" s="446" t="s">
        <v>281</v>
      </c>
      <c r="I25" s="446"/>
      <c r="J25" s="446"/>
      <c r="K25" s="446"/>
      <c r="L25" s="446"/>
      <c r="S25" s="42" t="s">
        <v>282</v>
      </c>
    </row>
    <row r="26" spans="1:19" s="39" customFormat="1">
      <c r="B26" s="41" t="s">
        <v>23</v>
      </c>
      <c r="C26" s="41"/>
      <c r="D26" s="41"/>
      <c r="E26" s="41"/>
      <c r="F26" s="41"/>
      <c r="G26" s="41"/>
      <c r="H26" s="460" t="s">
        <v>28</v>
      </c>
      <c r="I26" s="460"/>
      <c r="J26" s="460"/>
      <c r="K26" s="460"/>
      <c r="L26" s="460"/>
      <c r="M26" s="43"/>
      <c r="N26" s="43"/>
      <c r="O26" s="43"/>
      <c r="P26" s="43"/>
      <c r="Q26" s="43"/>
      <c r="R26" s="43"/>
      <c r="S26" s="460" t="s">
        <v>24</v>
      </c>
    </row>
    <row r="27" spans="1:19" s="39" customFormat="1">
      <c r="B27" s="45" t="s">
        <v>29</v>
      </c>
      <c r="C27" s="45"/>
      <c r="D27" s="45"/>
      <c r="E27" s="45"/>
      <c r="F27" s="45"/>
      <c r="G27" s="45"/>
      <c r="H27" s="461" t="s">
        <v>29</v>
      </c>
      <c r="I27" s="461"/>
      <c r="J27" s="461"/>
      <c r="K27" s="461"/>
      <c r="L27" s="461"/>
      <c r="M27" s="43"/>
      <c r="N27" s="43"/>
      <c r="O27" s="43"/>
      <c r="P27" s="43"/>
      <c r="Q27" s="43"/>
      <c r="R27" s="43"/>
      <c r="S27" s="461"/>
    </row>
  </sheetData>
  <mergeCells count="37">
    <mergeCell ref="A1:S1"/>
    <mergeCell ref="A2:S2"/>
    <mergeCell ref="C7:I7"/>
    <mergeCell ref="M7:R7"/>
    <mergeCell ref="C8:I8"/>
    <mergeCell ref="M8:R8"/>
    <mergeCell ref="C15:C16"/>
    <mergeCell ref="D15:D16"/>
    <mergeCell ref="H9:K9"/>
    <mergeCell ref="C10:S10"/>
    <mergeCell ref="B12:B14"/>
    <mergeCell ref="C12:C14"/>
    <mergeCell ref="D12:D14"/>
    <mergeCell ref="E12:E14"/>
    <mergeCell ref="F12:R12"/>
    <mergeCell ref="S12:S14"/>
    <mergeCell ref="G13:I13"/>
    <mergeCell ref="J13:L13"/>
    <mergeCell ref="M13:O13"/>
    <mergeCell ref="P13:R13"/>
    <mergeCell ref="S15:S16"/>
    <mergeCell ref="A13:A14"/>
    <mergeCell ref="H25:L25"/>
    <mergeCell ref="H26:L26"/>
    <mergeCell ref="S26:S27"/>
    <mergeCell ref="H27:L27"/>
    <mergeCell ref="A19:A20"/>
    <mergeCell ref="B19:B20"/>
    <mergeCell ref="C19:C20"/>
    <mergeCell ref="D19:D20"/>
    <mergeCell ref="H22:L22"/>
    <mergeCell ref="A17:A18"/>
    <mergeCell ref="B17:B18"/>
    <mergeCell ref="C17:C18"/>
    <mergeCell ref="D17:D18"/>
    <mergeCell ref="A15:A16"/>
    <mergeCell ref="B15:B16"/>
  </mergeCells>
  <pageMargins left="0.23622047244094491" right="0.23622047244094491" top="0.74803149606299213" bottom="0.74803149606299213" header="0.31496062992125984" footer="0.31496062992125984"/>
  <pageSetup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3"/>
  <sheetViews>
    <sheetView topLeftCell="A31" zoomScale="75" zoomScaleNormal="75" workbookViewId="0">
      <selection activeCell="S48" sqref="S48"/>
    </sheetView>
  </sheetViews>
  <sheetFormatPr baseColWidth="10" defaultColWidth="12.42578125" defaultRowHeight="12"/>
  <cols>
    <col min="1" max="1" width="10.7109375" style="2" customWidth="1"/>
    <col min="2" max="2" width="45.42578125" style="2" customWidth="1"/>
    <col min="3" max="3" width="61.140625" style="2" customWidth="1"/>
    <col min="4" max="4" width="18.140625" style="2" customWidth="1"/>
    <col min="5" max="5" width="14" style="2" customWidth="1"/>
    <col min="6" max="6" width="3" style="2" customWidth="1"/>
    <col min="7" max="18" width="6.7109375" style="2" customWidth="1"/>
    <col min="19" max="19" width="50" style="2" customWidth="1"/>
    <col min="20" max="16384" width="12.42578125" style="2"/>
  </cols>
  <sheetData>
    <row r="1" spans="1:20" ht="21">
      <c r="A1" s="349" t="s">
        <v>265</v>
      </c>
      <c r="B1" s="350"/>
      <c r="C1" s="350"/>
      <c r="D1" s="350"/>
      <c r="E1" s="350"/>
      <c r="F1" s="350"/>
      <c r="G1" s="350"/>
      <c r="H1" s="350"/>
      <c r="I1" s="350"/>
      <c r="J1" s="350"/>
      <c r="K1" s="350"/>
      <c r="L1" s="350"/>
      <c r="M1" s="350"/>
      <c r="N1" s="350"/>
      <c r="O1" s="350"/>
      <c r="P1" s="350"/>
      <c r="Q1" s="350"/>
      <c r="R1" s="350"/>
      <c r="S1" s="350"/>
    </row>
    <row r="2" spans="1:20" ht="15.75">
      <c r="A2" s="378" t="s">
        <v>268</v>
      </c>
      <c r="B2" s="351"/>
      <c r="C2" s="351"/>
      <c r="D2" s="351"/>
      <c r="E2" s="351"/>
      <c r="F2" s="351"/>
      <c r="G2" s="351"/>
      <c r="H2" s="351"/>
      <c r="I2" s="351"/>
      <c r="J2" s="351"/>
      <c r="K2" s="351"/>
      <c r="L2" s="351"/>
      <c r="M2" s="351"/>
      <c r="N2" s="351"/>
      <c r="O2" s="351"/>
      <c r="P2" s="351"/>
      <c r="Q2" s="351"/>
      <c r="R2" s="351"/>
      <c r="S2" s="351"/>
    </row>
    <row r="3" spans="1:20" ht="17.100000000000001" customHeight="1">
      <c r="A3" s="351" t="s">
        <v>48</v>
      </c>
      <c r="B3" s="351"/>
      <c r="C3" s="351"/>
      <c r="D3" s="351"/>
      <c r="E3" s="351"/>
      <c r="F3" s="351"/>
      <c r="G3" s="351"/>
      <c r="H3" s="351"/>
      <c r="I3" s="351"/>
      <c r="J3" s="351"/>
      <c r="K3" s="351"/>
      <c r="L3" s="351"/>
      <c r="M3" s="351"/>
      <c r="N3" s="351"/>
      <c r="O3" s="351"/>
      <c r="P3" s="351"/>
      <c r="Q3" s="351"/>
      <c r="R3" s="351"/>
      <c r="S3" s="351"/>
    </row>
    <row r="4" spans="1:20" ht="29.25" customHeight="1" thickBot="1">
      <c r="A4" s="5"/>
      <c r="B4" s="5"/>
      <c r="C4" s="5"/>
      <c r="D4" s="5"/>
      <c r="E4" s="5"/>
      <c r="F4" s="5"/>
      <c r="G4" s="5"/>
      <c r="H4" s="5"/>
      <c r="I4" s="5"/>
      <c r="J4" s="18"/>
      <c r="K4" s="18"/>
      <c r="L4" s="18"/>
      <c r="M4" s="18"/>
      <c r="N4" s="18"/>
      <c r="O4" s="21"/>
      <c r="P4" s="20"/>
      <c r="Q4" s="20"/>
      <c r="R4" s="20"/>
      <c r="S4" s="17"/>
    </row>
    <row r="5" spans="1:20" ht="32.25" customHeight="1" thickBot="1">
      <c r="A5" s="5"/>
      <c r="B5" s="5"/>
      <c r="C5" s="56" t="s">
        <v>22</v>
      </c>
      <c r="D5" s="25">
        <v>44482</v>
      </c>
      <c r="E5" s="5"/>
      <c r="F5" s="5"/>
      <c r="G5" s="5"/>
      <c r="H5" s="5"/>
      <c r="I5" s="6"/>
      <c r="J5" s="18"/>
      <c r="K5" s="18"/>
      <c r="L5" s="18"/>
      <c r="M5" s="18"/>
      <c r="N5" s="18"/>
      <c r="O5" s="21"/>
      <c r="P5" s="21"/>
      <c r="Q5" s="21"/>
      <c r="R5" s="21"/>
    </row>
    <row r="6" spans="1:20" ht="15.75" customHeight="1" thickBot="1">
      <c r="A6" s="7"/>
      <c r="B6" s="5"/>
      <c r="C6" s="5"/>
      <c r="D6" s="5"/>
      <c r="E6" s="5"/>
      <c r="F6" s="5"/>
      <c r="G6" s="5"/>
      <c r="H6" s="5"/>
      <c r="I6" s="5"/>
      <c r="L6" s="14"/>
    </row>
    <row r="7" spans="1:20" ht="31.5" customHeight="1" thickBot="1">
      <c r="A7" s="5"/>
      <c r="B7" s="57" t="s">
        <v>49</v>
      </c>
      <c r="C7" s="471" t="s">
        <v>50</v>
      </c>
      <c r="D7" s="472"/>
      <c r="E7" s="472"/>
      <c r="F7" s="472"/>
      <c r="G7" s="472"/>
      <c r="H7" s="472"/>
      <c r="I7" s="473"/>
      <c r="M7" s="348" t="s">
        <v>31</v>
      </c>
      <c r="N7" s="331"/>
      <c r="O7" s="331"/>
      <c r="P7" s="331"/>
      <c r="Q7" s="331"/>
      <c r="R7" s="332"/>
      <c r="S7" s="33" t="s">
        <v>36</v>
      </c>
      <c r="T7" s="58"/>
    </row>
    <row r="8" spans="1:20" ht="27" customHeight="1" thickBot="1">
      <c r="A8" s="5"/>
      <c r="B8" s="57" t="s">
        <v>35</v>
      </c>
      <c r="C8" s="377" t="s">
        <v>51</v>
      </c>
      <c r="D8" s="331"/>
      <c r="E8" s="331"/>
      <c r="F8" s="331"/>
      <c r="G8" s="331"/>
      <c r="H8" s="331"/>
      <c r="I8" s="332"/>
      <c r="J8" s="7"/>
      <c r="L8" s="14"/>
      <c r="M8" s="348" t="s">
        <v>25</v>
      </c>
      <c r="N8" s="331"/>
      <c r="O8" s="331"/>
      <c r="P8" s="331"/>
      <c r="Q8" s="331"/>
      <c r="R8" s="332"/>
      <c r="S8" s="33" t="s">
        <v>222</v>
      </c>
    </row>
    <row r="9" spans="1:20" ht="6" customHeight="1" thickBot="1">
      <c r="A9" s="5"/>
      <c r="B9" s="35"/>
      <c r="C9" s="59"/>
      <c r="D9" s="59"/>
      <c r="E9" s="59"/>
      <c r="F9" s="59"/>
      <c r="G9" s="60"/>
      <c r="H9" s="329"/>
      <c r="I9" s="329"/>
      <c r="J9" s="329"/>
      <c r="K9" s="329"/>
      <c r="L9" s="14"/>
      <c r="M9" s="28"/>
      <c r="N9" s="28"/>
      <c r="O9" s="28"/>
      <c r="P9" s="28"/>
      <c r="Q9" s="28"/>
      <c r="R9" s="28"/>
      <c r="S9" s="29"/>
    </row>
    <row r="10" spans="1:20" s="1" customFormat="1" ht="43.5" customHeight="1" thickBot="1">
      <c r="A10" s="5"/>
      <c r="B10" s="38" t="s">
        <v>34</v>
      </c>
      <c r="C10" s="374" t="s">
        <v>52</v>
      </c>
      <c r="D10" s="375"/>
      <c r="E10" s="375"/>
      <c r="F10" s="375"/>
      <c r="G10" s="375"/>
      <c r="H10" s="375"/>
      <c r="I10" s="375"/>
      <c r="J10" s="375"/>
      <c r="K10" s="375"/>
      <c r="L10" s="375"/>
      <c r="M10" s="375"/>
      <c r="N10" s="375"/>
      <c r="O10" s="375"/>
      <c r="P10" s="375"/>
      <c r="Q10" s="375"/>
      <c r="R10" s="375"/>
      <c r="S10" s="376"/>
    </row>
    <row r="11" spans="1:20" s="1" customFormat="1" ht="8.1" customHeight="1">
      <c r="A11" s="5"/>
      <c r="B11" s="11"/>
      <c r="C11" s="5"/>
      <c r="D11" s="5"/>
      <c r="E11" s="5"/>
      <c r="F11" s="5"/>
      <c r="G11" s="5"/>
      <c r="H11" s="5"/>
      <c r="I11" s="5"/>
      <c r="J11" s="5"/>
      <c r="K11" s="5"/>
      <c r="L11" s="5"/>
      <c r="M11" s="7"/>
      <c r="N11" s="7"/>
      <c r="O11" s="7"/>
      <c r="P11" s="7"/>
      <c r="Q11" s="7"/>
      <c r="R11" s="7"/>
      <c r="S11" s="7"/>
    </row>
    <row r="12" spans="1:20" s="1" customFormat="1" ht="18" customHeight="1">
      <c r="A12" s="32" t="s">
        <v>32</v>
      </c>
      <c r="B12" s="333" t="s">
        <v>0</v>
      </c>
      <c r="C12" s="327" t="s">
        <v>188</v>
      </c>
      <c r="D12" s="327" t="s">
        <v>1</v>
      </c>
      <c r="E12" s="327" t="s">
        <v>2</v>
      </c>
      <c r="F12" s="339" t="s">
        <v>3</v>
      </c>
      <c r="G12" s="340"/>
      <c r="H12" s="340"/>
      <c r="I12" s="340"/>
      <c r="J12" s="340"/>
      <c r="K12" s="340"/>
      <c r="L12" s="340"/>
      <c r="M12" s="340"/>
      <c r="N12" s="340"/>
      <c r="O12" s="340"/>
      <c r="P12" s="340"/>
      <c r="Q12" s="340"/>
      <c r="R12" s="340"/>
      <c r="S12" s="341" t="s">
        <v>30</v>
      </c>
    </row>
    <row r="13" spans="1:20" ht="23.1" customHeight="1">
      <c r="A13" s="327" t="s">
        <v>33</v>
      </c>
      <c r="B13" s="334"/>
      <c r="C13" s="336"/>
      <c r="D13" s="337"/>
      <c r="E13" s="337"/>
      <c r="F13" s="8"/>
      <c r="G13" s="409" t="s">
        <v>4</v>
      </c>
      <c r="H13" s="410"/>
      <c r="I13" s="411"/>
      <c r="J13" s="409" t="s">
        <v>5</v>
      </c>
      <c r="K13" s="410"/>
      <c r="L13" s="411"/>
      <c r="M13" s="409" t="s">
        <v>6</v>
      </c>
      <c r="N13" s="410"/>
      <c r="O13" s="411"/>
      <c r="P13" s="409" t="s">
        <v>7</v>
      </c>
      <c r="Q13" s="410"/>
      <c r="R13" s="410"/>
      <c r="S13" s="342"/>
    </row>
    <row r="14" spans="1:20" ht="18.75" customHeight="1">
      <c r="A14" s="328"/>
      <c r="B14" s="335"/>
      <c r="C14" s="328"/>
      <c r="D14" s="338"/>
      <c r="E14" s="338"/>
      <c r="F14" s="9"/>
      <c r="G14" s="201" t="s">
        <v>9</v>
      </c>
      <c r="H14" s="201" t="s">
        <v>10</v>
      </c>
      <c r="I14" s="201" t="s">
        <v>11</v>
      </c>
      <c r="J14" s="201" t="s">
        <v>12</v>
      </c>
      <c r="K14" s="201" t="s">
        <v>13</v>
      </c>
      <c r="L14" s="201" t="s">
        <v>14</v>
      </c>
      <c r="M14" s="201" t="s">
        <v>15</v>
      </c>
      <c r="N14" s="201" t="s">
        <v>16</v>
      </c>
      <c r="O14" s="201" t="s">
        <v>17</v>
      </c>
      <c r="P14" s="201" t="s">
        <v>18</v>
      </c>
      <c r="Q14" s="201" t="s">
        <v>19</v>
      </c>
      <c r="R14" s="232" t="s">
        <v>8</v>
      </c>
      <c r="S14" s="343"/>
    </row>
    <row r="15" spans="1:20" ht="54.95" customHeight="1">
      <c r="A15" s="465">
        <v>1.28</v>
      </c>
      <c r="B15" s="430" t="s">
        <v>53</v>
      </c>
      <c r="C15" s="469" t="s">
        <v>223</v>
      </c>
      <c r="D15" s="326" t="s">
        <v>54</v>
      </c>
      <c r="E15" s="61">
        <v>1</v>
      </c>
      <c r="F15" s="62" t="s">
        <v>20</v>
      </c>
      <c r="G15" s="282">
        <v>8</v>
      </c>
      <c r="H15" s="282">
        <v>9</v>
      </c>
      <c r="I15" s="282">
        <v>8</v>
      </c>
      <c r="J15" s="63">
        <v>0.08</v>
      </c>
      <c r="K15" s="63">
        <v>0.08</v>
      </c>
      <c r="L15" s="63">
        <v>0.09</v>
      </c>
      <c r="M15" s="63">
        <v>1</v>
      </c>
      <c r="N15" s="63">
        <v>1</v>
      </c>
      <c r="O15" s="63">
        <v>1</v>
      </c>
      <c r="P15" s="63">
        <v>1</v>
      </c>
      <c r="Q15" s="63">
        <v>1</v>
      </c>
      <c r="R15" s="63">
        <v>1</v>
      </c>
      <c r="S15" s="423"/>
    </row>
    <row r="16" spans="1:20" ht="54.95" customHeight="1">
      <c r="A16" s="466"/>
      <c r="B16" s="431"/>
      <c r="C16" s="470"/>
      <c r="D16" s="323"/>
      <c r="E16" s="287">
        <v>0.25</v>
      </c>
      <c r="F16" s="65" t="s">
        <v>21</v>
      </c>
      <c r="G16" s="66">
        <v>8</v>
      </c>
      <c r="H16" s="66">
        <v>9</v>
      </c>
      <c r="I16" s="66">
        <v>8</v>
      </c>
      <c r="J16" s="295">
        <v>0.08</v>
      </c>
      <c r="K16" s="295">
        <v>0.08</v>
      </c>
      <c r="L16" s="295">
        <v>0.09</v>
      </c>
      <c r="M16" s="295">
        <v>0.08</v>
      </c>
      <c r="N16" s="295">
        <v>0.09</v>
      </c>
      <c r="O16" s="295">
        <v>0.08</v>
      </c>
      <c r="P16" s="66"/>
      <c r="Q16" s="66"/>
      <c r="R16" s="67"/>
      <c r="S16" s="424"/>
    </row>
    <row r="17" spans="1:19" ht="30" customHeight="1">
      <c r="A17" s="465">
        <v>1.29</v>
      </c>
      <c r="B17" s="430" t="s">
        <v>55</v>
      </c>
      <c r="C17" s="467" t="s">
        <v>224</v>
      </c>
      <c r="D17" s="322" t="s">
        <v>56</v>
      </c>
      <c r="E17" s="61">
        <v>1</v>
      </c>
      <c r="F17" s="62" t="s">
        <v>20</v>
      </c>
      <c r="G17" s="282">
        <v>8</v>
      </c>
      <c r="H17" s="282">
        <v>9</v>
      </c>
      <c r="I17" s="282">
        <v>8</v>
      </c>
      <c r="J17" s="63">
        <v>0.08</v>
      </c>
      <c r="K17" s="63">
        <v>0.08</v>
      </c>
      <c r="L17" s="63">
        <v>0.09</v>
      </c>
      <c r="M17" s="63">
        <v>1</v>
      </c>
      <c r="N17" s="63">
        <v>1</v>
      </c>
      <c r="O17" s="63">
        <v>1</v>
      </c>
      <c r="P17" s="63">
        <v>1</v>
      </c>
      <c r="Q17" s="63">
        <v>1</v>
      </c>
      <c r="R17" s="63">
        <v>1</v>
      </c>
      <c r="S17" s="423"/>
    </row>
    <row r="18" spans="1:19" ht="30" customHeight="1">
      <c r="A18" s="466"/>
      <c r="B18" s="431"/>
      <c r="C18" s="468"/>
      <c r="D18" s="431"/>
      <c r="E18" s="287">
        <v>0.25</v>
      </c>
      <c r="F18" s="68" t="s">
        <v>21</v>
      </c>
      <c r="G18" s="66">
        <v>8</v>
      </c>
      <c r="H18" s="66">
        <v>9</v>
      </c>
      <c r="I18" s="66">
        <v>8</v>
      </c>
      <c r="J18" s="295">
        <v>0.08</v>
      </c>
      <c r="K18" s="295">
        <v>0.08</v>
      </c>
      <c r="L18" s="295">
        <v>0.09</v>
      </c>
      <c r="M18" s="295">
        <v>0.08</v>
      </c>
      <c r="N18" s="295">
        <v>0.09</v>
      </c>
      <c r="O18" s="295">
        <v>0.08</v>
      </c>
      <c r="P18" s="66"/>
      <c r="Q18" s="66"/>
      <c r="R18" s="67"/>
      <c r="S18" s="424"/>
    </row>
    <row r="19" spans="1:19" ht="30.75" customHeight="1">
      <c r="A19" s="465">
        <v>1.3</v>
      </c>
      <c r="B19" s="430" t="s">
        <v>57</v>
      </c>
      <c r="C19" s="467" t="s">
        <v>225</v>
      </c>
      <c r="D19" s="322" t="s">
        <v>58</v>
      </c>
      <c r="E19" s="69">
        <f t="shared" ref="E19:E30" si="0">SUM(G19:R19)</f>
        <v>27</v>
      </c>
      <c r="F19" s="62" t="s">
        <v>20</v>
      </c>
      <c r="G19" s="70">
        <v>2</v>
      </c>
      <c r="H19" s="70">
        <v>4</v>
      </c>
      <c r="I19" s="70">
        <v>3</v>
      </c>
      <c r="J19" s="70">
        <v>2</v>
      </c>
      <c r="K19" s="70">
        <v>2</v>
      </c>
      <c r="L19" s="70">
        <v>2</v>
      </c>
      <c r="M19" s="70">
        <v>2</v>
      </c>
      <c r="N19" s="70">
        <v>2</v>
      </c>
      <c r="O19" s="70">
        <v>2</v>
      </c>
      <c r="P19" s="70">
        <v>2</v>
      </c>
      <c r="Q19" s="70">
        <v>2</v>
      </c>
      <c r="R19" s="71">
        <v>2</v>
      </c>
      <c r="S19" s="423"/>
    </row>
    <row r="20" spans="1:19" ht="33" customHeight="1">
      <c r="A20" s="466"/>
      <c r="B20" s="431"/>
      <c r="C20" s="468"/>
      <c r="D20" s="431"/>
      <c r="E20" s="64">
        <f t="shared" si="0"/>
        <v>29</v>
      </c>
      <c r="F20" s="65" t="s">
        <v>21</v>
      </c>
      <c r="G20" s="66">
        <v>2</v>
      </c>
      <c r="H20" s="66">
        <v>4</v>
      </c>
      <c r="I20" s="66">
        <v>3</v>
      </c>
      <c r="J20" s="66">
        <v>4</v>
      </c>
      <c r="K20" s="66">
        <v>2</v>
      </c>
      <c r="L20" s="66">
        <v>4</v>
      </c>
      <c r="M20" s="66">
        <v>3</v>
      </c>
      <c r="N20" s="66">
        <v>3</v>
      </c>
      <c r="O20" s="66">
        <v>4</v>
      </c>
      <c r="P20" s="72"/>
      <c r="Q20" s="66"/>
      <c r="R20" s="67"/>
      <c r="S20" s="424"/>
    </row>
    <row r="21" spans="1:19" ht="54.95" customHeight="1">
      <c r="A21" s="465">
        <v>1.31</v>
      </c>
      <c r="B21" s="430" t="s">
        <v>59</v>
      </c>
      <c r="C21" s="467" t="s">
        <v>226</v>
      </c>
      <c r="D21" s="322" t="s">
        <v>60</v>
      </c>
      <c r="E21" s="69">
        <f t="shared" si="0"/>
        <v>12</v>
      </c>
      <c r="F21" s="62" t="s">
        <v>20</v>
      </c>
      <c r="G21" s="70">
        <v>1</v>
      </c>
      <c r="H21" s="70">
        <v>1</v>
      </c>
      <c r="I21" s="70">
        <v>1</v>
      </c>
      <c r="J21" s="70">
        <v>1</v>
      </c>
      <c r="K21" s="70">
        <v>1</v>
      </c>
      <c r="L21" s="70">
        <v>1</v>
      </c>
      <c r="M21" s="70">
        <v>1</v>
      </c>
      <c r="N21" s="70">
        <v>1</v>
      </c>
      <c r="O21" s="70">
        <v>1</v>
      </c>
      <c r="P21" s="70">
        <v>1</v>
      </c>
      <c r="Q21" s="70">
        <v>1</v>
      </c>
      <c r="R21" s="70">
        <v>1</v>
      </c>
      <c r="S21" s="423"/>
    </row>
    <row r="22" spans="1:19" ht="54.95" customHeight="1">
      <c r="A22" s="466"/>
      <c r="B22" s="431"/>
      <c r="C22" s="468"/>
      <c r="D22" s="431"/>
      <c r="E22" s="64">
        <f t="shared" si="0"/>
        <v>17</v>
      </c>
      <c r="F22" s="68" t="s">
        <v>21</v>
      </c>
      <c r="G22" s="66">
        <v>2</v>
      </c>
      <c r="H22" s="66">
        <v>1</v>
      </c>
      <c r="I22" s="66">
        <v>2</v>
      </c>
      <c r="J22" s="66">
        <v>2</v>
      </c>
      <c r="K22" s="66">
        <v>3</v>
      </c>
      <c r="L22" s="66">
        <v>3</v>
      </c>
      <c r="M22" s="66">
        <v>1</v>
      </c>
      <c r="N22" s="66">
        <v>3</v>
      </c>
      <c r="O22" s="66">
        <v>0</v>
      </c>
      <c r="P22" s="66"/>
      <c r="Q22" s="66"/>
      <c r="R22" s="67"/>
      <c r="S22" s="424"/>
    </row>
    <row r="23" spans="1:19" ht="30" customHeight="1">
      <c r="A23" s="465">
        <v>1.32</v>
      </c>
      <c r="B23" s="430" t="s">
        <v>61</v>
      </c>
      <c r="C23" s="467" t="s">
        <v>227</v>
      </c>
      <c r="D23" s="322" t="s">
        <v>62</v>
      </c>
      <c r="E23" s="69">
        <f t="shared" si="0"/>
        <v>24</v>
      </c>
      <c r="F23" s="62" t="s">
        <v>20</v>
      </c>
      <c r="G23" s="70">
        <v>2</v>
      </c>
      <c r="H23" s="70">
        <v>2</v>
      </c>
      <c r="I23" s="70">
        <v>2</v>
      </c>
      <c r="J23" s="70">
        <v>2</v>
      </c>
      <c r="K23" s="70">
        <v>2</v>
      </c>
      <c r="L23" s="70">
        <v>2</v>
      </c>
      <c r="M23" s="70">
        <v>2</v>
      </c>
      <c r="N23" s="70">
        <v>2</v>
      </c>
      <c r="O23" s="70">
        <v>2</v>
      </c>
      <c r="P23" s="70">
        <v>2</v>
      </c>
      <c r="Q23" s="70">
        <v>2</v>
      </c>
      <c r="R23" s="70">
        <v>2</v>
      </c>
      <c r="S23" s="423"/>
    </row>
    <row r="24" spans="1:19" ht="30" customHeight="1">
      <c r="A24" s="466"/>
      <c r="B24" s="431"/>
      <c r="C24" s="468"/>
      <c r="D24" s="431"/>
      <c r="E24" s="64">
        <f t="shared" si="0"/>
        <v>54</v>
      </c>
      <c r="F24" s="65" t="s">
        <v>21</v>
      </c>
      <c r="G24" s="66">
        <v>2</v>
      </c>
      <c r="H24" s="66">
        <v>1</v>
      </c>
      <c r="I24" s="66">
        <v>2</v>
      </c>
      <c r="J24" s="66">
        <v>8</v>
      </c>
      <c r="K24" s="66">
        <v>8</v>
      </c>
      <c r="L24" s="66">
        <v>8</v>
      </c>
      <c r="M24" s="66">
        <v>8</v>
      </c>
      <c r="N24" s="66">
        <v>9</v>
      </c>
      <c r="O24" s="66">
        <v>8</v>
      </c>
      <c r="P24" s="66"/>
      <c r="Q24" s="66"/>
      <c r="R24" s="67"/>
      <c r="S24" s="424"/>
    </row>
    <row r="25" spans="1:19" ht="35.1" customHeight="1">
      <c r="A25" s="465">
        <v>1.33</v>
      </c>
      <c r="B25" s="430" t="s">
        <v>63</v>
      </c>
      <c r="C25" s="467" t="s">
        <v>228</v>
      </c>
      <c r="D25" s="322" t="s">
        <v>64</v>
      </c>
      <c r="E25" s="69">
        <f t="shared" si="0"/>
        <v>48</v>
      </c>
      <c r="F25" s="62" t="s">
        <v>20</v>
      </c>
      <c r="G25" s="70">
        <v>4</v>
      </c>
      <c r="H25" s="70">
        <v>4</v>
      </c>
      <c r="I25" s="70">
        <v>4</v>
      </c>
      <c r="J25" s="70">
        <v>4</v>
      </c>
      <c r="K25" s="70">
        <v>4</v>
      </c>
      <c r="L25" s="70">
        <v>4</v>
      </c>
      <c r="M25" s="70">
        <v>4</v>
      </c>
      <c r="N25" s="70">
        <v>4</v>
      </c>
      <c r="O25" s="70">
        <v>4</v>
      </c>
      <c r="P25" s="70">
        <v>4</v>
      </c>
      <c r="Q25" s="70">
        <v>4</v>
      </c>
      <c r="R25" s="70">
        <v>4</v>
      </c>
      <c r="S25" s="423"/>
    </row>
    <row r="26" spans="1:19" ht="35.1" customHeight="1">
      <c r="A26" s="466"/>
      <c r="B26" s="431"/>
      <c r="C26" s="468"/>
      <c r="D26" s="431"/>
      <c r="E26" s="64">
        <f t="shared" si="0"/>
        <v>44</v>
      </c>
      <c r="F26" s="65" t="s">
        <v>21</v>
      </c>
      <c r="G26" s="66">
        <v>4</v>
      </c>
      <c r="H26" s="66">
        <v>4</v>
      </c>
      <c r="I26" s="66">
        <v>6</v>
      </c>
      <c r="J26" s="66">
        <v>6</v>
      </c>
      <c r="K26" s="66">
        <v>6</v>
      </c>
      <c r="L26" s="66">
        <v>8</v>
      </c>
      <c r="M26" s="66">
        <v>4</v>
      </c>
      <c r="N26" s="66">
        <v>4</v>
      </c>
      <c r="O26" s="66">
        <v>2</v>
      </c>
      <c r="P26" s="66"/>
      <c r="Q26" s="66"/>
      <c r="R26" s="67"/>
      <c r="S26" s="424"/>
    </row>
    <row r="27" spans="1:19" ht="24.95" customHeight="1">
      <c r="A27" s="465">
        <v>1.34</v>
      </c>
      <c r="B27" s="430" t="s">
        <v>65</v>
      </c>
      <c r="C27" s="467" t="s">
        <v>229</v>
      </c>
      <c r="D27" s="322" t="s">
        <v>66</v>
      </c>
      <c r="E27" s="69">
        <f t="shared" si="0"/>
        <v>48</v>
      </c>
      <c r="F27" s="62" t="s">
        <v>20</v>
      </c>
      <c r="G27" s="70">
        <v>4</v>
      </c>
      <c r="H27" s="70">
        <v>4</v>
      </c>
      <c r="I27" s="70">
        <v>4</v>
      </c>
      <c r="J27" s="70">
        <v>4</v>
      </c>
      <c r="K27" s="70">
        <v>4</v>
      </c>
      <c r="L27" s="70">
        <v>4</v>
      </c>
      <c r="M27" s="70">
        <v>4</v>
      </c>
      <c r="N27" s="70">
        <v>4</v>
      </c>
      <c r="O27" s="70">
        <v>4</v>
      </c>
      <c r="P27" s="70">
        <v>4</v>
      </c>
      <c r="Q27" s="70">
        <v>4</v>
      </c>
      <c r="R27" s="71">
        <v>4</v>
      </c>
      <c r="S27" s="423"/>
    </row>
    <row r="28" spans="1:19" ht="24.95" customHeight="1">
      <c r="A28" s="466"/>
      <c r="B28" s="431"/>
      <c r="C28" s="468"/>
      <c r="D28" s="431"/>
      <c r="E28" s="64">
        <f t="shared" si="0"/>
        <v>40</v>
      </c>
      <c r="F28" s="65" t="s">
        <v>21</v>
      </c>
      <c r="G28" s="66">
        <v>5</v>
      </c>
      <c r="H28" s="66">
        <v>5</v>
      </c>
      <c r="I28" s="66">
        <v>5</v>
      </c>
      <c r="J28" s="66">
        <v>6</v>
      </c>
      <c r="K28" s="66">
        <v>6</v>
      </c>
      <c r="L28" s="66">
        <v>5</v>
      </c>
      <c r="M28" s="66">
        <v>4</v>
      </c>
      <c r="N28" s="66">
        <v>4</v>
      </c>
      <c r="O28" s="66">
        <v>0</v>
      </c>
      <c r="P28" s="66"/>
      <c r="Q28" s="66"/>
      <c r="R28" s="67"/>
      <c r="S28" s="424"/>
    </row>
    <row r="29" spans="1:19" ht="36.75" customHeight="1">
      <c r="A29" s="465">
        <v>1.35</v>
      </c>
      <c r="B29" s="430" t="s">
        <v>67</v>
      </c>
      <c r="C29" s="467" t="s">
        <v>230</v>
      </c>
      <c r="D29" s="322" t="s">
        <v>66</v>
      </c>
      <c r="E29" s="69">
        <f t="shared" si="0"/>
        <v>12</v>
      </c>
      <c r="F29" s="62" t="s">
        <v>20</v>
      </c>
      <c r="G29" s="70">
        <v>1</v>
      </c>
      <c r="H29" s="70">
        <v>1</v>
      </c>
      <c r="I29" s="70">
        <v>1</v>
      </c>
      <c r="J29" s="70">
        <v>1</v>
      </c>
      <c r="K29" s="70">
        <v>1</v>
      </c>
      <c r="L29" s="70">
        <v>1</v>
      </c>
      <c r="M29" s="70">
        <v>1</v>
      </c>
      <c r="N29" s="70">
        <v>1</v>
      </c>
      <c r="O29" s="70">
        <v>1</v>
      </c>
      <c r="P29" s="70">
        <v>1</v>
      </c>
      <c r="Q29" s="70">
        <v>1</v>
      </c>
      <c r="R29" s="71">
        <v>1</v>
      </c>
      <c r="S29" s="423"/>
    </row>
    <row r="30" spans="1:19" ht="43.5" customHeight="1">
      <c r="A30" s="466"/>
      <c r="B30" s="431"/>
      <c r="C30" s="468"/>
      <c r="D30" s="431"/>
      <c r="E30" s="64">
        <f t="shared" si="0"/>
        <v>53</v>
      </c>
      <c r="F30" s="65" t="s">
        <v>21</v>
      </c>
      <c r="G30" s="66">
        <v>0</v>
      </c>
      <c r="H30" s="66">
        <v>2</v>
      </c>
      <c r="I30" s="66">
        <v>1</v>
      </c>
      <c r="J30" s="66">
        <v>8</v>
      </c>
      <c r="K30" s="66">
        <v>8</v>
      </c>
      <c r="L30" s="66">
        <v>9</v>
      </c>
      <c r="M30" s="66">
        <v>8</v>
      </c>
      <c r="N30" s="66">
        <v>9</v>
      </c>
      <c r="O30" s="66">
        <v>8</v>
      </c>
      <c r="P30" s="66"/>
      <c r="Q30" s="66"/>
      <c r="R30" s="67"/>
      <c r="S30" s="424"/>
    </row>
    <row r="31" spans="1:19" ht="54.95" customHeight="1">
      <c r="A31" s="465">
        <v>1.36</v>
      </c>
      <c r="B31" s="430" t="s">
        <v>68</v>
      </c>
      <c r="C31" s="467" t="s">
        <v>231</v>
      </c>
      <c r="D31" s="322" t="s">
        <v>69</v>
      </c>
      <c r="E31" s="61">
        <v>1</v>
      </c>
      <c r="F31" s="62" t="s">
        <v>20</v>
      </c>
      <c r="G31" s="282">
        <v>8</v>
      </c>
      <c r="H31" s="282">
        <v>9</v>
      </c>
      <c r="I31" s="282">
        <v>8</v>
      </c>
      <c r="J31" s="70">
        <v>8</v>
      </c>
      <c r="K31" s="70">
        <v>8</v>
      </c>
      <c r="L31" s="70">
        <v>9</v>
      </c>
      <c r="M31" s="70">
        <v>10</v>
      </c>
      <c r="N31" s="70">
        <v>10</v>
      </c>
      <c r="O31" s="70">
        <v>10</v>
      </c>
      <c r="P31" s="70">
        <v>10</v>
      </c>
      <c r="Q31" s="70">
        <v>10</v>
      </c>
      <c r="R31" s="70">
        <v>10</v>
      </c>
      <c r="S31" s="423"/>
    </row>
    <row r="32" spans="1:19" ht="54.95" customHeight="1">
      <c r="A32" s="466"/>
      <c r="B32" s="431"/>
      <c r="C32" s="468"/>
      <c r="D32" s="431"/>
      <c r="E32" s="287">
        <v>0.25</v>
      </c>
      <c r="F32" s="65" t="s">
        <v>21</v>
      </c>
      <c r="G32" s="66">
        <v>8</v>
      </c>
      <c r="H32" s="66">
        <v>9</v>
      </c>
      <c r="I32" s="66">
        <v>8</v>
      </c>
      <c r="J32" s="66">
        <v>8</v>
      </c>
      <c r="K32" s="66">
        <v>8</v>
      </c>
      <c r="L32" s="66">
        <v>9</v>
      </c>
      <c r="M32" s="66">
        <v>8</v>
      </c>
      <c r="N32" s="66">
        <v>9</v>
      </c>
      <c r="O32" s="66">
        <v>8</v>
      </c>
      <c r="P32" s="66"/>
      <c r="Q32" s="66"/>
      <c r="R32" s="67"/>
      <c r="S32" s="424"/>
    </row>
    <row r="33" spans="2:20" ht="18" customHeight="1"/>
    <row r="34" spans="2:20" ht="15.75" customHeight="1"/>
    <row r="35" spans="2:20" ht="19.5" customHeight="1"/>
    <row r="36" spans="2:20" ht="19.5" customHeight="1">
      <c r="B36" s="73" t="s">
        <v>70</v>
      </c>
      <c r="C36" s="1"/>
      <c r="D36" s="1"/>
      <c r="E36" s="1"/>
      <c r="F36" s="1"/>
      <c r="G36" s="379" t="s">
        <v>26</v>
      </c>
      <c r="H36" s="379"/>
      <c r="I36" s="379"/>
      <c r="J36" s="379"/>
      <c r="K36" s="379"/>
      <c r="L36" s="379"/>
      <c r="M36" s="379"/>
      <c r="N36" s="379"/>
      <c r="O36" s="379"/>
      <c r="P36" s="379"/>
      <c r="Q36" s="1"/>
      <c r="R36" s="1"/>
      <c r="S36" s="73" t="s">
        <v>27</v>
      </c>
    </row>
    <row r="37" spans="2:20" ht="7.5" customHeight="1">
      <c r="B37" s="73"/>
      <c r="C37" s="1"/>
      <c r="D37" s="1"/>
      <c r="E37" s="1"/>
      <c r="F37" s="1"/>
      <c r="G37" s="1"/>
      <c r="H37" s="1"/>
      <c r="I37" s="1"/>
      <c r="J37" s="1"/>
      <c r="K37" s="1"/>
      <c r="L37" s="1"/>
      <c r="M37" s="1"/>
      <c r="N37" s="1"/>
      <c r="O37" s="1"/>
      <c r="P37" s="1"/>
      <c r="Q37" s="1"/>
      <c r="R37" s="1"/>
      <c r="S37" s="73"/>
    </row>
    <row r="38" spans="2:20" ht="12.75" customHeight="1">
      <c r="B38" s="73"/>
      <c r="C38" s="1"/>
      <c r="D38" s="1"/>
      <c r="E38" s="1"/>
      <c r="F38" s="1"/>
      <c r="G38" s="1"/>
      <c r="H38" s="1"/>
      <c r="I38" s="1"/>
      <c r="J38" s="1"/>
      <c r="K38" s="1"/>
      <c r="L38" s="1"/>
      <c r="M38" s="1"/>
      <c r="N38" s="1"/>
      <c r="O38" s="1"/>
      <c r="P38" s="1"/>
      <c r="Q38" s="1"/>
      <c r="R38" s="1"/>
      <c r="S38" s="73"/>
      <c r="T38" s="1"/>
    </row>
    <row r="39" spans="2:20">
      <c r="B39" s="73"/>
      <c r="C39" s="1"/>
      <c r="D39" s="1"/>
      <c r="E39" s="1"/>
      <c r="F39" s="1"/>
      <c r="G39" s="1"/>
      <c r="H39" s="1"/>
      <c r="I39" s="1"/>
      <c r="J39" s="1"/>
      <c r="K39" s="1"/>
      <c r="L39" s="1"/>
      <c r="M39" s="1"/>
      <c r="N39" s="1"/>
      <c r="O39" s="1"/>
      <c r="P39" s="1"/>
      <c r="Q39" s="1"/>
      <c r="R39" s="1"/>
      <c r="S39" s="73"/>
      <c r="T39" s="1"/>
    </row>
    <row r="40" spans="2:20">
      <c r="B40" s="74" t="s">
        <v>283</v>
      </c>
      <c r="C40" s="1"/>
      <c r="D40" s="1"/>
      <c r="E40" s="1"/>
      <c r="F40" s="1"/>
      <c r="G40" s="382" t="s">
        <v>284</v>
      </c>
      <c r="H40" s="382"/>
      <c r="I40" s="382"/>
      <c r="J40" s="382"/>
      <c r="K40" s="382"/>
      <c r="L40" s="382"/>
      <c r="M40" s="382"/>
      <c r="N40" s="382"/>
      <c r="O40" s="382"/>
      <c r="P40" s="1"/>
      <c r="Q40" s="1"/>
      <c r="R40" s="1"/>
      <c r="S40" s="74" t="s">
        <v>273</v>
      </c>
      <c r="T40" s="1"/>
    </row>
    <row r="41" spans="2:20">
      <c r="B41" s="73" t="s">
        <v>29</v>
      </c>
      <c r="C41" s="1"/>
      <c r="D41" s="1"/>
      <c r="E41" s="1"/>
      <c r="F41" s="1"/>
      <c r="G41" s="379" t="s">
        <v>71</v>
      </c>
      <c r="H41" s="379"/>
      <c r="I41" s="379"/>
      <c r="J41" s="379"/>
      <c r="K41" s="379"/>
      <c r="L41" s="379"/>
      <c r="M41" s="379"/>
      <c r="N41" s="379"/>
      <c r="O41" s="379"/>
      <c r="P41" s="1"/>
      <c r="Q41" s="1"/>
      <c r="R41" s="1"/>
      <c r="S41" s="73" t="s">
        <v>72</v>
      </c>
      <c r="T41" s="1"/>
    </row>
    <row r="42" spans="2:20" ht="12.75" customHeight="1">
      <c r="B42" s="1"/>
      <c r="C42" s="1"/>
      <c r="D42" s="1"/>
      <c r="E42" s="1"/>
      <c r="F42" s="1"/>
      <c r="G42" s="379" t="s">
        <v>23</v>
      </c>
      <c r="H42" s="379"/>
      <c r="I42" s="379"/>
      <c r="J42" s="379"/>
      <c r="K42" s="379"/>
      <c r="L42" s="379"/>
      <c r="M42" s="379"/>
      <c r="N42" s="379"/>
      <c r="O42" s="379"/>
      <c r="P42" s="1"/>
      <c r="Q42" s="1"/>
      <c r="R42" s="1"/>
      <c r="S42" s="73" t="s">
        <v>24</v>
      </c>
      <c r="T42" s="1"/>
    </row>
    <row r="43" spans="2:20">
      <c r="B43" s="1"/>
      <c r="C43" s="1"/>
      <c r="D43" s="1"/>
      <c r="E43" s="1"/>
      <c r="F43" s="1"/>
      <c r="G43" s="1"/>
      <c r="H43" s="1"/>
      <c r="I43" s="1"/>
      <c r="J43" s="1"/>
      <c r="K43" s="1"/>
      <c r="L43" s="1"/>
      <c r="M43" s="1"/>
      <c r="N43" s="1"/>
      <c r="O43" s="1"/>
      <c r="P43" s="1"/>
      <c r="Q43" s="1"/>
      <c r="R43" s="1"/>
      <c r="S43" s="1"/>
      <c r="T43" s="1"/>
    </row>
    <row r="44" spans="2:20" ht="12.75" customHeight="1">
      <c r="T44" s="1"/>
    </row>
    <row r="45" spans="2:20">
      <c r="T45" s="1"/>
    </row>
    <row r="53" spans="16:16">
      <c r="P53" s="2">
        <v>0</v>
      </c>
    </row>
  </sheetData>
  <mergeCells count="69">
    <mergeCell ref="C8:I8"/>
    <mergeCell ref="M8:R8"/>
    <mergeCell ref="A1:S1"/>
    <mergeCell ref="A2:S2"/>
    <mergeCell ref="A3:S3"/>
    <mergeCell ref="C7:I7"/>
    <mergeCell ref="M7:R7"/>
    <mergeCell ref="H9:K9"/>
    <mergeCell ref="C10:S10"/>
    <mergeCell ref="B12:B14"/>
    <mergeCell ref="C12:C14"/>
    <mergeCell ref="D12:D14"/>
    <mergeCell ref="E12:E14"/>
    <mergeCell ref="F12:R12"/>
    <mergeCell ref="S12:S14"/>
    <mergeCell ref="A13:A14"/>
    <mergeCell ref="G13:I13"/>
    <mergeCell ref="J13:L13"/>
    <mergeCell ref="M13:O13"/>
    <mergeCell ref="P13:R13"/>
    <mergeCell ref="S15:S16"/>
    <mergeCell ref="A17:A18"/>
    <mergeCell ref="B17:B18"/>
    <mergeCell ref="C17:C18"/>
    <mergeCell ref="D17:D18"/>
    <mergeCell ref="S17:S18"/>
    <mergeCell ref="A15:A16"/>
    <mergeCell ref="B15:B16"/>
    <mergeCell ref="C15:C16"/>
    <mergeCell ref="D15:D16"/>
    <mergeCell ref="A21:A22"/>
    <mergeCell ref="B21:B22"/>
    <mergeCell ref="C21:C22"/>
    <mergeCell ref="D21:D22"/>
    <mergeCell ref="S21:S22"/>
    <mergeCell ref="A19:A20"/>
    <mergeCell ref="B19:B20"/>
    <mergeCell ref="C19:C20"/>
    <mergeCell ref="D19:D20"/>
    <mergeCell ref="S19:S20"/>
    <mergeCell ref="A25:A26"/>
    <mergeCell ref="B25:B26"/>
    <mergeCell ref="C25:C26"/>
    <mergeCell ref="D25:D26"/>
    <mergeCell ref="S25:S26"/>
    <mergeCell ref="A23:A24"/>
    <mergeCell ref="B23:B24"/>
    <mergeCell ref="C23:C24"/>
    <mergeCell ref="D23:D24"/>
    <mergeCell ref="S23:S24"/>
    <mergeCell ref="S31:S32"/>
    <mergeCell ref="G36:P36"/>
    <mergeCell ref="A27:A28"/>
    <mergeCell ref="B27:B28"/>
    <mergeCell ref="C27:C28"/>
    <mergeCell ref="D27:D28"/>
    <mergeCell ref="S27:S28"/>
    <mergeCell ref="A29:A30"/>
    <mergeCell ref="B29:B30"/>
    <mergeCell ref="C29:C30"/>
    <mergeCell ref="D29:D30"/>
    <mergeCell ref="S29:S30"/>
    <mergeCell ref="G40:O40"/>
    <mergeCell ref="G41:O41"/>
    <mergeCell ref="G42:O42"/>
    <mergeCell ref="A31:A32"/>
    <mergeCell ref="B31:B32"/>
    <mergeCell ref="C31:C32"/>
    <mergeCell ref="D31:D32"/>
  </mergeCells>
  <pageMargins left="0.25" right="0.25" top="0.75" bottom="0.75" header="0.3" footer="0.3"/>
  <pageSetup paperSize="9" scale="38"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1"/>
  <sheetViews>
    <sheetView topLeftCell="A10" zoomScale="85" zoomScaleNormal="85" workbookViewId="0">
      <selection activeCell="S38" sqref="S38"/>
    </sheetView>
  </sheetViews>
  <sheetFormatPr baseColWidth="10" defaultColWidth="12.42578125" defaultRowHeight="12"/>
  <cols>
    <col min="1" max="1" width="10.7109375" style="2" customWidth="1"/>
    <col min="2" max="2" width="58.5703125" style="2" customWidth="1"/>
    <col min="3" max="3" width="45.5703125" style="2" customWidth="1"/>
    <col min="4" max="4" width="18.140625" style="2" customWidth="1"/>
    <col min="5" max="5" width="14" style="2" customWidth="1"/>
    <col min="6" max="6" width="3" style="2" customWidth="1"/>
    <col min="7" max="18" width="5.7109375" style="2" customWidth="1"/>
    <col min="19" max="19" width="54.28515625" style="2" customWidth="1"/>
    <col min="20" max="16384" width="12.42578125" style="2"/>
  </cols>
  <sheetData>
    <row r="1" spans="1:20" ht="21">
      <c r="A1" s="349" t="s">
        <v>265</v>
      </c>
      <c r="B1" s="350"/>
      <c r="C1" s="350"/>
      <c r="D1" s="350"/>
      <c r="E1" s="350"/>
      <c r="F1" s="350"/>
      <c r="G1" s="350"/>
      <c r="H1" s="350"/>
      <c r="I1" s="350"/>
      <c r="J1" s="350"/>
      <c r="K1" s="350"/>
      <c r="L1" s="350"/>
      <c r="M1" s="350"/>
      <c r="N1" s="350"/>
      <c r="O1" s="350"/>
      <c r="P1" s="350"/>
      <c r="Q1" s="350"/>
      <c r="R1" s="350"/>
      <c r="S1" s="350"/>
    </row>
    <row r="2" spans="1:20" ht="21">
      <c r="A2" s="349" t="s">
        <v>268</v>
      </c>
      <c r="B2" s="350"/>
      <c r="C2" s="350"/>
      <c r="D2" s="350"/>
      <c r="E2" s="350"/>
      <c r="F2" s="350"/>
      <c r="G2" s="350"/>
      <c r="H2" s="350"/>
      <c r="I2" s="350"/>
      <c r="J2" s="350"/>
      <c r="K2" s="350"/>
      <c r="L2" s="350"/>
      <c r="M2" s="350"/>
      <c r="N2" s="350"/>
      <c r="O2" s="350"/>
      <c r="P2" s="350"/>
      <c r="Q2" s="350"/>
      <c r="R2" s="350"/>
      <c r="S2" s="350"/>
    </row>
    <row r="3" spans="1:20" ht="17.100000000000001" customHeight="1">
      <c r="A3" s="351" t="s">
        <v>48</v>
      </c>
      <c r="B3" s="351"/>
      <c r="C3" s="351"/>
      <c r="D3" s="351"/>
      <c r="E3" s="351"/>
      <c r="F3" s="351"/>
      <c r="G3" s="351"/>
      <c r="H3" s="351"/>
      <c r="I3" s="351"/>
      <c r="J3" s="351"/>
      <c r="K3" s="351"/>
      <c r="L3" s="351"/>
      <c r="M3" s="351"/>
      <c r="N3" s="351"/>
      <c r="O3" s="351"/>
      <c r="P3" s="351"/>
      <c r="Q3" s="351"/>
      <c r="R3" s="351"/>
      <c r="S3" s="351"/>
    </row>
    <row r="4" spans="1:20" ht="17.100000000000001" customHeight="1">
      <c r="A4" s="5"/>
      <c r="B4" s="5"/>
      <c r="C4" s="5"/>
      <c r="D4" s="5"/>
      <c r="E4" s="5"/>
      <c r="F4" s="5"/>
      <c r="G4" s="5"/>
      <c r="H4" s="5"/>
      <c r="I4" s="5"/>
      <c r="J4" s="5"/>
      <c r="K4" s="5"/>
      <c r="L4" s="5"/>
      <c r="M4" s="5"/>
      <c r="N4" s="5"/>
      <c r="O4" s="5"/>
      <c r="P4" s="5"/>
      <c r="Q4" s="5"/>
      <c r="R4" s="5"/>
      <c r="S4" s="5"/>
    </row>
    <row r="5" spans="1:20" ht="17.100000000000001" customHeight="1" thickBot="1">
      <c r="A5" s="5"/>
      <c r="B5" s="5"/>
      <c r="C5" s="5"/>
      <c r="D5" s="5"/>
      <c r="E5" s="5"/>
      <c r="F5" s="5"/>
      <c r="G5" s="5"/>
      <c r="H5" s="5"/>
      <c r="I5" s="5"/>
      <c r="J5" s="18"/>
      <c r="K5" s="18"/>
      <c r="L5" s="18"/>
      <c r="M5" s="18"/>
      <c r="N5" s="18"/>
      <c r="O5" s="21"/>
      <c r="P5" s="20"/>
      <c r="Q5" s="20"/>
      <c r="R5" s="20"/>
      <c r="S5" s="17"/>
    </row>
    <row r="6" spans="1:20" ht="27.75" customHeight="1" thickBot="1">
      <c r="A6" s="5"/>
      <c r="B6" s="5"/>
      <c r="C6" s="56" t="s">
        <v>22</v>
      </c>
      <c r="D6" s="25">
        <v>44481</v>
      </c>
      <c r="E6" s="5"/>
      <c r="F6" s="5"/>
      <c r="G6" s="5"/>
      <c r="H6" s="5"/>
      <c r="I6" s="6"/>
      <c r="J6" s="18"/>
      <c r="K6" s="18"/>
      <c r="L6" s="18"/>
      <c r="M6" s="18"/>
      <c r="N6" s="18"/>
      <c r="O6" s="21"/>
      <c r="P6" s="21"/>
      <c r="Q6" s="21"/>
      <c r="R6" s="21"/>
    </row>
    <row r="7" spans="1:20" ht="57.75" customHeight="1" thickBot="1">
      <c r="A7" s="7"/>
      <c r="B7" s="5"/>
      <c r="C7" s="5"/>
      <c r="D7" s="5"/>
      <c r="E7" s="5"/>
      <c r="F7" s="5"/>
      <c r="G7" s="5"/>
      <c r="H7" s="5"/>
      <c r="I7" s="5"/>
      <c r="L7" s="14"/>
    </row>
    <row r="8" spans="1:20" ht="48.75" customHeight="1" thickBot="1">
      <c r="A8" s="5"/>
      <c r="B8" s="57" t="s">
        <v>49</v>
      </c>
      <c r="C8" s="352" t="s">
        <v>73</v>
      </c>
      <c r="D8" s="353"/>
      <c r="E8" s="353"/>
      <c r="F8" s="353"/>
      <c r="G8" s="353"/>
      <c r="H8" s="353"/>
      <c r="I8" s="354"/>
      <c r="M8" s="348" t="s">
        <v>31</v>
      </c>
      <c r="N8" s="331"/>
      <c r="O8" s="331"/>
      <c r="P8" s="331"/>
      <c r="Q8" s="331"/>
      <c r="R8" s="332"/>
      <c r="S8" s="33" t="s">
        <v>36</v>
      </c>
      <c r="T8" s="103"/>
    </row>
    <row r="9" spans="1:20" ht="35.25" customHeight="1" thickBot="1">
      <c r="A9" s="5"/>
      <c r="B9" s="57" t="s">
        <v>35</v>
      </c>
      <c r="C9" s="347" t="s">
        <v>86</v>
      </c>
      <c r="D9" s="331"/>
      <c r="E9" s="331"/>
      <c r="F9" s="331"/>
      <c r="G9" s="331"/>
      <c r="H9" s="331"/>
      <c r="I9" s="332"/>
      <c r="J9" s="7"/>
      <c r="L9" s="14"/>
      <c r="M9" s="348" t="s">
        <v>25</v>
      </c>
      <c r="N9" s="331"/>
      <c r="O9" s="331"/>
      <c r="P9" s="331"/>
      <c r="Q9" s="331"/>
      <c r="R9" s="332"/>
      <c r="S9" s="33" t="s">
        <v>232</v>
      </c>
    </row>
    <row r="10" spans="1:20" ht="3" customHeight="1" thickBot="1">
      <c r="A10" s="5"/>
      <c r="B10" s="35"/>
      <c r="C10" s="104"/>
      <c r="D10" s="104"/>
      <c r="E10" s="104"/>
      <c r="F10" s="104"/>
      <c r="G10" s="105"/>
      <c r="H10" s="329"/>
      <c r="I10" s="329"/>
      <c r="J10" s="329"/>
      <c r="K10" s="329"/>
      <c r="L10" s="14"/>
      <c r="M10" s="28"/>
      <c r="N10" s="28"/>
      <c r="O10" s="28"/>
      <c r="P10" s="28"/>
      <c r="Q10" s="28"/>
      <c r="R10" s="28"/>
      <c r="S10" s="29"/>
    </row>
    <row r="11" spans="1:20" s="1" customFormat="1" ht="63" customHeight="1" thickBot="1">
      <c r="A11" s="5"/>
      <c r="B11" s="78" t="s">
        <v>34</v>
      </c>
      <c r="C11" s="485" t="s">
        <v>87</v>
      </c>
      <c r="D11" s="331"/>
      <c r="E11" s="331"/>
      <c r="F11" s="331"/>
      <c r="G11" s="331"/>
      <c r="H11" s="331"/>
      <c r="I11" s="331"/>
      <c r="J11" s="331"/>
      <c r="K11" s="331"/>
      <c r="L11" s="331"/>
      <c r="M11" s="331"/>
      <c r="N11" s="331"/>
      <c r="O11" s="331"/>
      <c r="P11" s="331"/>
      <c r="Q11" s="331"/>
      <c r="R11" s="331"/>
      <c r="S11" s="332"/>
    </row>
    <row r="12" spans="1:20" s="1" customFormat="1" ht="8.1" customHeight="1">
      <c r="A12" s="5"/>
      <c r="B12" s="11"/>
      <c r="C12" s="5"/>
      <c r="D12" s="5"/>
      <c r="E12" s="5"/>
      <c r="F12" s="5"/>
      <c r="G12" s="5"/>
      <c r="H12" s="5"/>
      <c r="I12" s="5"/>
      <c r="J12" s="5"/>
      <c r="K12" s="5"/>
      <c r="L12" s="5"/>
      <c r="M12" s="7"/>
      <c r="N12" s="7"/>
      <c r="O12" s="7"/>
      <c r="P12" s="7"/>
      <c r="Q12" s="7"/>
      <c r="R12" s="7"/>
      <c r="S12" s="7"/>
    </row>
    <row r="13" spans="1:20" s="1" customFormat="1" ht="18" customHeight="1">
      <c r="A13" s="32" t="s">
        <v>32</v>
      </c>
      <c r="B13" s="333" t="s">
        <v>0</v>
      </c>
      <c r="C13" s="327" t="s">
        <v>188</v>
      </c>
      <c r="D13" s="327" t="s">
        <v>1</v>
      </c>
      <c r="E13" s="327" t="s">
        <v>2</v>
      </c>
      <c r="F13" s="339" t="s">
        <v>3</v>
      </c>
      <c r="G13" s="340"/>
      <c r="H13" s="340"/>
      <c r="I13" s="340"/>
      <c r="J13" s="340"/>
      <c r="K13" s="340"/>
      <c r="L13" s="340"/>
      <c r="M13" s="340"/>
      <c r="N13" s="340"/>
      <c r="O13" s="340"/>
      <c r="P13" s="340"/>
      <c r="Q13" s="340"/>
      <c r="R13" s="340"/>
      <c r="S13" s="341" t="s">
        <v>30</v>
      </c>
    </row>
    <row r="14" spans="1:20" ht="23.1" customHeight="1">
      <c r="A14" s="327" t="s">
        <v>33</v>
      </c>
      <c r="B14" s="334"/>
      <c r="C14" s="336"/>
      <c r="D14" s="337"/>
      <c r="E14" s="337"/>
      <c r="F14" s="8"/>
      <c r="G14" s="409" t="s">
        <v>4</v>
      </c>
      <c r="H14" s="410"/>
      <c r="I14" s="411"/>
      <c r="J14" s="409" t="s">
        <v>5</v>
      </c>
      <c r="K14" s="410"/>
      <c r="L14" s="411"/>
      <c r="M14" s="409" t="s">
        <v>6</v>
      </c>
      <c r="N14" s="410"/>
      <c r="O14" s="411"/>
      <c r="P14" s="409" t="s">
        <v>7</v>
      </c>
      <c r="Q14" s="410"/>
      <c r="R14" s="410"/>
      <c r="S14" s="342"/>
    </row>
    <row r="15" spans="1:20" ht="23.1" customHeight="1">
      <c r="A15" s="328"/>
      <c r="B15" s="335"/>
      <c r="C15" s="328"/>
      <c r="D15" s="338"/>
      <c r="E15" s="338"/>
      <c r="F15" s="9"/>
      <c r="G15" s="201" t="s">
        <v>9</v>
      </c>
      <c r="H15" s="201" t="s">
        <v>10</v>
      </c>
      <c r="I15" s="201" t="s">
        <v>11</v>
      </c>
      <c r="J15" s="201" t="s">
        <v>12</v>
      </c>
      <c r="K15" s="201" t="s">
        <v>13</v>
      </c>
      <c r="L15" s="201" t="s">
        <v>14</v>
      </c>
      <c r="M15" s="201" t="s">
        <v>15</v>
      </c>
      <c r="N15" s="201" t="s">
        <v>16</v>
      </c>
      <c r="O15" s="201" t="s">
        <v>17</v>
      </c>
      <c r="P15" s="201" t="s">
        <v>18</v>
      </c>
      <c r="Q15" s="201" t="s">
        <v>19</v>
      </c>
      <c r="R15" s="232" t="s">
        <v>8</v>
      </c>
      <c r="S15" s="343"/>
    </row>
    <row r="16" spans="1:20" ht="38.25" customHeight="1">
      <c r="A16" s="361">
        <v>1.37</v>
      </c>
      <c r="B16" s="476" t="s">
        <v>88</v>
      </c>
      <c r="C16" s="478" t="s">
        <v>233</v>
      </c>
      <c r="D16" s="478" t="s">
        <v>89</v>
      </c>
      <c r="E16" s="287">
        <v>1</v>
      </c>
      <c r="F16" s="107" t="s">
        <v>20</v>
      </c>
      <c r="G16" s="108">
        <v>31</v>
      </c>
      <c r="H16" s="109">
        <v>247</v>
      </c>
      <c r="I16" s="109">
        <v>365</v>
      </c>
      <c r="J16" s="109">
        <v>100</v>
      </c>
      <c r="K16" s="109">
        <v>100</v>
      </c>
      <c r="L16" s="109">
        <v>100</v>
      </c>
      <c r="M16" s="109">
        <v>100</v>
      </c>
      <c r="N16" s="109">
        <v>100</v>
      </c>
      <c r="O16" s="109">
        <v>100</v>
      </c>
      <c r="P16" s="109">
        <v>100</v>
      </c>
      <c r="Q16" s="109">
        <v>100</v>
      </c>
      <c r="R16" s="109">
        <v>100</v>
      </c>
      <c r="S16" s="110"/>
    </row>
    <row r="17" spans="1:19" ht="29.25" customHeight="1">
      <c r="A17" s="362"/>
      <c r="B17" s="477"/>
      <c r="C17" s="479"/>
      <c r="D17" s="479"/>
      <c r="E17" s="106">
        <f t="shared" ref="E17:E21" si="0">SUM(G17:R17)</f>
        <v>2075</v>
      </c>
      <c r="F17" s="107" t="s">
        <v>21</v>
      </c>
      <c r="G17" s="111">
        <v>31</v>
      </c>
      <c r="H17" s="111">
        <v>247</v>
      </c>
      <c r="I17" s="111">
        <v>365</v>
      </c>
      <c r="J17" s="111">
        <v>426</v>
      </c>
      <c r="K17" s="111">
        <v>228</v>
      </c>
      <c r="L17" s="111">
        <v>242</v>
      </c>
      <c r="M17" s="111">
        <v>502</v>
      </c>
      <c r="N17" s="111">
        <v>34</v>
      </c>
      <c r="O17" s="111">
        <v>0</v>
      </c>
      <c r="P17" s="111"/>
      <c r="Q17" s="111"/>
      <c r="R17" s="111"/>
      <c r="S17" s="110"/>
    </row>
    <row r="18" spans="1:19" s="79" customFormat="1" ht="36" customHeight="1">
      <c r="A18" s="361">
        <v>1.38</v>
      </c>
      <c r="B18" s="484" t="s">
        <v>90</v>
      </c>
      <c r="C18" s="478" t="s">
        <v>234</v>
      </c>
      <c r="D18" s="478" t="s">
        <v>91</v>
      </c>
      <c r="E18" s="287">
        <v>1</v>
      </c>
      <c r="F18" s="107" t="s">
        <v>20</v>
      </c>
      <c r="G18" s="108">
        <v>120</v>
      </c>
      <c r="H18" s="109">
        <v>114</v>
      </c>
      <c r="I18" s="109">
        <v>166</v>
      </c>
      <c r="J18" s="109">
        <v>100</v>
      </c>
      <c r="K18" s="109">
        <v>100</v>
      </c>
      <c r="L18" s="109">
        <v>100</v>
      </c>
      <c r="M18" s="109">
        <v>100</v>
      </c>
      <c r="N18" s="109">
        <v>100</v>
      </c>
      <c r="O18" s="109">
        <v>100</v>
      </c>
      <c r="P18" s="109">
        <v>100</v>
      </c>
      <c r="Q18" s="109">
        <v>100</v>
      </c>
      <c r="R18" s="109">
        <v>100</v>
      </c>
      <c r="S18" s="110"/>
    </row>
    <row r="19" spans="1:19" s="79" customFormat="1" ht="28.5" customHeight="1">
      <c r="A19" s="362"/>
      <c r="B19" s="477"/>
      <c r="C19" s="479"/>
      <c r="D19" s="479"/>
      <c r="E19" s="106">
        <f t="shared" si="0"/>
        <v>1065</v>
      </c>
      <c r="F19" s="107" t="s">
        <v>21</v>
      </c>
      <c r="G19" s="111">
        <v>120</v>
      </c>
      <c r="H19" s="111">
        <v>114</v>
      </c>
      <c r="I19" s="111">
        <v>166</v>
      </c>
      <c r="J19" s="111">
        <v>199</v>
      </c>
      <c r="K19" s="111">
        <v>80</v>
      </c>
      <c r="L19" s="111">
        <v>89</v>
      </c>
      <c r="M19" s="111">
        <v>193</v>
      </c>
      <c r="N19" s="111">
        <v>104</v>
      </c>
      <c r="O19" s="111">
        <v>0</v>
      </c>
      <c r="P19" s="111"/>
      <c r="Q19" s="111"/>
      <c r="R19" s="111"/>
      <c r="S19" s="112"/>
    </row>
    <row r="20" spans="1:19" ht="24.95" customHeight="1">
      <c r="A20" s="361">
        <v>1.39</v>
      </c>
      <c r="B20" s="484" t="s">
        <v>92</v>
      </c>
      <c r="C20" s="478" t="s">
        <v>235</v>
      </c>
      <c r="D20" s="478" t="s">
        <v>93</v>
      </c>
      <c r="E20" s="243">
        <f t="shared" si="0"/>
        <v>2.0999999999999992</v>
      </c>
      <c r="F20" s="107" t="s">
        <v>20</v>
      </c>
      <c r="G20" s="242">
        <v>0.01</v>
      </c>
      <c r="H20" s="111">
        <v>1</v>
      </c>
      <c r="I20" s="242">
        <v>0.01</v>
      </c>
      <c r="J20" s="242">
        <v>0.01</v>
      </c>
      <c r="K20" s="242">
        <v>0.01</v>
      </c>
      <c r="L20" s="242">
        <v>0.01</v>
      </c>
      <c r="M20" s="242">
        <v>0.01</v>
      </c>
      <c r="N20" s="111">
        <v>1</v>
      </c>
      <c r="O20" s="242">
        <v>0.01</v>
      </c>
      <c r="P20" s="242">
        <v>0.01</v>
      </c>
      <c r="Q20" s="242">
        <v>0.01</v>
      </c>
      <c r="R20" s="242">
        <v>0.01</v>
      </c>
      <c r="S20" s="110"/>
    </row>
    <row r="21" spans="1:19" ht="24.95" customHeight="1">
      <c r="A21" s="362"/>
      <c r="B21" s="477"/>
      <c r="C21" s="479"/>
      <c r="D21" s="479"/>
      <c r="E21" s="243">
        <f t="shared" si="0"/>
        <v>3.05</v>
      </c>
      <c r="F21" s="113" t="s">
        <v>21</v>
      </c>
      <c r="G21" s="242">
        <v>0.01</v>
      </c>
      <c r="H21" s="111">
        <v>1</v>
      </c>
      <c r="I21" s="242">
        <v>0.01</v>
      </c>
      <c r="J21" s="242">
        <v>0.01</v>
      </c>
      <c r="K21" s="242">
        <v>0.01</v>
      </c>
      <c r="L21" s="242">
        <v>0.01</v>
      </c>
      <c r="M21" s="111">
        <v>0</v>
      </c>
      <c r="N21" s="111">
        <v>1</v>
      </c>
      <c r="O21" s="111">
        <v>1</v>
      </c>
      <c r="P21" s="111"/>
      <c r="Q21" s="111"/>
      <c r="R21" s="111"/>
      <c r="S21" s="110"/>
    </row>
    <row r="22" spans="1:19" ht="12.75" customHeight="1"/>
    <row r="23" spans="1:19" ht="12.75">
      <c r="B23" s="114"/>
      <c r="C23" s="114"/>
      <c r="G23" s="10"/>
      <c r="H23" s="10"/>
      <c r="I23" s="10"/>
      <c r="J23" s="10"/>
      <c r="K23" s="10"/>
      <c r="L23" s="10"/>
    </row>
    <row r="24" spans="1:19" s="115" customFormat="1" ht="12.75">
      <c r="B24" s="116" t="s">
        <v>70</v>
      </c>
      <c r="C24" s="117"/>
      <c r="E24" s="474" t="s">
        <v>94</v>
      </c>
      <c r="F24" s="474"/>
      <c r="G24" s="474"/>
      <c r="H24" s="474"/>
      <c r="I24" s="474"/>
      <c r="J24" s="118"/>
      <c r="K24" s="118"/>
      <c r="L24" s="118"/>
      <c r="S24" s="119" t="s">
        <v>27</v>
      </c>
    </row>
    <row r="25" spans="1:19" s="115" customFormat="1" ht="12.75" customHeight="1">
      <c r="B25" s="117"/>
      <c r="C25" s="117"/>
      <c r="D25" s="117"/>
      <c r="E25" s="117"/>
      <c r="F25" s="117"/>
      <c r="G25" s="117"/>
      <c r="J25" s="120"/>
    </row>
    <row r="26" spans="1:19" s="115" customFormat="1" ht="12.75" customHeight="1">
      <c r="B26" s="121"/>
      <c r="C26" s="117"/>
      <c r="D26" s="117"/>
      <c r="E26" s="117"/>
      <c r="F26" s="117"/>
      <c r="G26" s="117"/>
      <c r="J26" s="122"/>
      <c r="S26" s="123"/>
    </row>
    <row r="27" spans="1:19" s="115" customFormat="1" ht="12.75">
      <c r="B27" s="124" t="s">
        <v>270</v>
      </c>
      <c r="C27" s="117"/>
      <c r="D27" s="125"/>
      <c r="E27" s="126" t="s">
        <v>273</v>
      </c>
      <c r="F27" s="126"/>
      <c r="G27" s="126"/>
      <c r="H27" s="126"/>
      <c r="I27" s="127"/>
      <c r="J27" s="128"/>
      <c r="K27" s="129"/>
      <c r="L27" s="129"/>
      <c r="R27" s="475" t="s">
        <v>273</v>
      </c>
      <c r="S27" s="475"/>
    </row>
    <row r="28" spans="1:19" s="115" customFormat="1" ht="12.75">
      <c r="B28" s="125"/>
      <c r="C28" s="125"/>
      <c r="D28" s="125"/>
      <c r="E28" s="480" t="s">
        <v>28</v>
      </c>
      <c r="F28" s="480"/>
      <c r="G28" s="480"/>
      <c r="H28" s="480"/>
      <c r="I28" s="480"/>
      <c r="J28" s="130"/>
      <c r="K28" s="130"/>
      <c r="L28" s="130"/>
      <c r="M28" s="131"/>
      <c r="N28" s="131"/>
      <c r="O28" s="132"/>
      <c r="P28" s="132"/>
      <c r="Q28" s="132"/>
      <c r="R28" s="132"/>
      <c r="S28" s="481" t="s">
        <v>24</v>
      </c>
    </row>
    <row r="29" spans="1:19" s="115" customFormat="1" ht="12.75">
      <c r="B29" s="133" t="s">
        <v>29</v>
      </c>
      <c r="C29" s="133"/>
      <c r="D29" s="133"/>
      <c r="E29" s="483" t="s">
        <v>29</v>
      </c>
      <c r="F29" s="483"/>
      <c r="G29" s="483"/>
      <c r="H29" s="483"/>
      <c r="I29" s="483"/>
      <c r="J29" s="130"/>
      <c r="K29" s="130"/>
      <c r="L29" s="130"/>
      <c r="M29" s="132"/>
      <c r="N29" s="132"/>
      <c r="O29" s="132"/>
      <c r="P29" s="132"/>
      <c r="Q29" s="132"/>
      <c r="R29" s="132"/>
      <c r="S29" s="482"/>
    </row>
    <row r="30" spans="1:19" s="115" customFormat="1" ht="12.75"/>
    <row r="31" spans="1:19" s="115" customFormat="1" ht="12.75"/>
  </sheetData>
  <mergeCells count="37">
    <mergeCell ref="C9:I9"/>
    <mergeCell ref="M9:R9"/>
    <mergeCell ref="A1:S1"/>
    <mergeCell ref="A2:S2"/>
    <mergeCell ref="A3:S3"/>
    <mergeCell ref="C8:I8"/>
    <mergeCell ref="M8:R8"/>
    <mergeCell ref="H10:K10"/>
    <mergeCell ref="C11:S11"/>
    <mergeCell ref="B13:B15"/>
    <mergeCell ref="C13:C15"/>
    <mergeCell ref="D13:D15"/>
    <mergeCell ref="E13:E15"/>
    <mergeCell ref="F13:R13"/>
    <mergeCell ref="S13:S15"/>
    <mergeCell ref="M14:O14"/>
    <mergeCell ref="P14:R14"/>
    <mergeCell ref="E28:I28"/>
    <mergeCell ref="S28:S29"/>
    <mergeCell ref="E29:I29"/>
    <mergeCell ref="A18:A19"/>
    <mergeCell ref="B18:B19"/>
    <mergeCell ref="B20:B21"/>
    <mergeCell ref="C20:C21"/>
    <mergeCell ref="D20:D21"/>
    <mergeCell ref="C18:C19"/>
    <mergeCell ref="D18:D19"/>
    <mergeCell ref="A20:A21"/>
    <mergeCell ref="A14:A15"/>
    <mergeCell ref="G14:I14"/>
    <mergeCell ref="J14:L14"/>
    <mergeCell ref="E24:I24"/>
    <mergeCell ref="R27:S27"/>
    <mergeCell ref="A16:A17"/>
    <mergeCell ref="B16:B17"/>
    <mergeCell ref="C16:C17"/>
    <mergeCell ref="D16:D17"/>
  </mergeCells>
  <pageMargins left="0.25" right="0.25" top="0.75" bottom="0.75" header="0.3" footer="0.3"/>
  <pageSetup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topLeftCell="A10" zoomScaleNormal="100" workbookViewId="0">
      <selection activeCell="L29" sqref="L29"/>
    </sheetView>
  </sheetViews>
  <sheetFormatPr baseColWidth="10" defaultColWidth="12.42578125" defaultRowHeight="12"/>
  <cols>
    <col min="1" max="1" width="9.85546875" style="2" customWidth="1"/>
    <col min="2" max="2" width="45.42578125" style="2" customWidth="1"/>
    <col min="3" max="3" width="39.140625" style="2" customWidth="1"/>
    <col min="4" max="4" width="18.140625" style="2" customWidth="1"/>
    <col min="5" max="5" width="12.7109375" style="2" customWidth="1"/>
    <col min="6" max="6" width="3" style="2" customWidth="1"/>
    <col min="7" max="18" width="4.85546875" style="2" customWidth="1"/>
    <col min="19" max="19" width="31.7109375" style="2" customWidth="1"/>
    <col min="20" max="16384" width="12.42578125" style="2"/>
  </cols>
  <sheetData>
    <row r="1" spans="1:20" ht="21">
      <c r="A1" s="349" t="s">
        <v>265</v>
      </c>
      <c r="B1" s="350"/>
      <c r="C1" s="350"/>
      <c r="D1" s="350"/>
      <c r="E1" s="350"/>
      <c r="F1" s="350"/>
      <c r="G1" s="350"/>
      <c r="H1" s="350"/>
      <c r="I1" s="350"/>
      <c r="J1" s="350"/>
      <c r="K1" s="350"/>
      <c r="L1" s="350"/>
      <c r="M1" s="350"/>
      <c r="N1" s="350"/>
      <c r="O1" s="350"/>
      <c r="P1" s="350"/>
      <c r="Q1" s="350"/>
      <c r="R1" s="350"/>
      <c r="S1" s="350"/>
    </row>
    <row r="2" spans="1:20" ht="21">
      <c r="A2" s="349" t="s">
        <v>95</v>
      </c>
      <c r="B2" s="350"/>
      <c r="C2" s="350"/>
      <c r="D2" s="350"/>
      <c r="E2" s="350"/>
      <c r="F2" s="350"/>
      <c r="G2" s="350"/>
      <c r="H2" s="350"/>
      <c r="I2" s="350"/>
      <c r="J2" s="350"/>
      <c r="K2" s="350"/>
      <c r="L2" s="350"/>
      <c r="M2" s="350"/>
      <c r="N2" s="350"/>
      <c r="O2" s="350"/>
      <c r="P2" s="350"/>
      <c r="Q2" s="350"/>
      <c r="R2" s="350"/>
      <c r="S2" s="350"/>
    </row>
    <row r="3" spans="1:20" ht="17.100000000000001" customHeight="1">
      <c r="A3" s="351" t="s">
        <v>48</v>
      </c>
      <c r="B3" s="351"/>
      <c r="C3" s="351"/>
      <c r="D3" s="351"/>
      <c r="E3" s="351"/>
      <c r="F3" s="351"/>
      <c r="G3" s="351"/>
      <c r="H3" s="351"/>
      <c r="I3" s="351"/>
      <c r="J3" s="351"/>
      <c r="K3" s="351"/>
      <c r="L3" s="351"/>
      <c r="M3" s="351"/>
      <c r="N3" s="351"/>
      <c r="O3" s="351"/>
      <c r="P3" s="351"/>
      <c r="Q3" s="351"/>
      <c r="R3" s="351"/>
      <c r="S3" s="351"/>
    </row>
    <row r="4" spans="1:20" ht="17.100000000000001" customHeight="1">
      <c r="A4" s="5"/>
      <c r="B4" s="5"/>
      <c r="C4" s="5"/>
      <c r="D4" s="5"/>
      <c r="E4" s="5"/>
      <c r="F4" s="5"/>
      <c r="G4" s="5"/>
      <c r="H4" s="5"/>
      <c r="I4" s="5"/>
      <c r="J4" s="5"/>
      <c r="K4" s="5"/>
      <c r="L4" s="5"/>
      <c r="M4" s="5"/>
      <c r="N4" s="5"/>
      <c r="O4" s="5"/>
      <c r="P4" s="5"/>
      <c r="Q4" s="5"/>
      <c r="R4" s="5"/>
      <c r="S4" s="5"/>
    </row>
    <row r="5" spans="1:20" ht="17.100000000000001" customHeight="1" thickBot="1">
      <c r="A5" s="5"/>
      <c r="B5" s="5"/>
      <c r="C5" s="5"/>
      <c r="D5" s="5"/>
      <c r="E5" s="5"/>
      <c r="F5" s="5"/>
      <c r="G5" s="5"/>
      <c r="H5" s="5"/>
      <c r="I5" s="5"/>
      <c r="J5" s="18"/>
      <c r="K5" s="18"/>
      <c r="L5" s="18"/>
      <c r="M5" s="18"/>
      <c r="N5" s="18"/>
      <c r="O5" s="21"/>
      <c r="P5" s="20"/>
      <c r="Q5" s="20"/>
      <c r="R5" s="20"/>
      <c r="S5" s="17"/>
    </row>
    <row r="6" spans="1:20" ht="27.75" customHeight="1" thickBot="1">
      <c r="A6" s="5"/>
      <c r="B6" s="5"/>
      <c r="C6" s="56" t="s">
        <v>22</v>
      </c>
      <c r="D6" s="25">
        <v>44183</v>
      </c>
      <c r="E6" s="5"/>
      <c r="F6" s="5"/>
      <c r="G6" s="5"/>
      <c r="H6" s="5"/>
      <c r="I6" s="6"/>
      <c r="J6" s="18"/>
      <c r="K6" s="18"/>
      <c r="L6" s="18"/>
      <c r="M6" s="18"/>
      <c r="N6" s="18"/>
      <c r="O6" s="21"/>
      <c r="P6" s="21"/>
      <c r="Q6" s="21"/>
      <c r="R6" s="21"/>
    </row>
    <row r="7" spans="1:20" ht="37.5" customHeight="1" thickBot="1">
      <c r="A7" s="7"/>
      <c r="B7" s="5"/>
      <c r="C7" s="5"/>
      <c r="D7" s="5"/>
      <c r="E7" s="5"/>
      <c r="F7" s="5"/>
      <c r="G7" s="5"/>
      <c r="H7" s="5"/>
      <c r="I7" s="5"/>
      <c r="L7" s="14"/>
    </row>
    <row r="8" spans="1:20" ht="31.5" customHeight="1" thickBot="1">
      <c r="A8" s="5"/>
      <c r="B8" s="57" t="s">
        <v>49</v>
      </c>
      <c r="C8" s="512" t="s">
        <v>96</v>
      </c>
      <c r="D8" s="418"/>
      <c r="E8" s="418"/>
      <c r="F8" s="418"/>
      <c r="G8" s="418"/>
      <c r="H8" s="418"/>
      <c r="I8" s="419"/>
      <c r="M8" s="348" t="s">
        <v>31</v>
      </c>
      <c r="N8" s="331"/>
      <c r="O8" s="331"/>
      <c r="P8" s="331"/>
      <c r="Q8" s="331"/>
      <c r="R8" s="332"/>
      <c r="S8" s="182" t="s">
        <v>36</v>
      </c>
      <c r="T8" s="103"/>
    </row>
    <row r="9" spans="1:20" ht="35.25" customHeight="1" thickBot="1">
      <c r="A9" s="5"/>
      <c r="B9" s="57" t="s">
        <v>35</v>
      </c>
      <c r="C9" s="509" t="s">
        <v>129</v>
      </c>
      <c r="D9" s="510"/>
      <c r="E9" s="510"/>
      <c r="F9" s="510"/>
      <c r="G9" s="510"/>
      <c r="H9" s="510"/>
      <c r="I9" s="511"/>
      <c r="J9" s="7"/>
      <c r="L9" s="14"/>
      <c r="M9" s="348" t="s">
        <v>25</v>
      </c>
      <c r="N9" s="331"/>
      <c r="O9" s="331"/>
      <c r="P9" s="331"/>
      <c r="Q9" s="331"/>
      <c r="R9" s="332"/>
      <c r="S9" s="182" t="s">
        <v>236</v>
      </c>
    </row>
    <row r="10" spans="1:20" ht="13.5" thickBot="1">
      <c r="A10" s="5"/>
      <c r="B10" s="35"/>
      <c r="C10" s="104"/>
      <c r="D10" s="104"/>
      <c r="E10" s="104"/>
      <c r="F10" s="104"/>
      <c r="G10" s="105"/>
      <c r="H10" s="329"/>
      <c r="I10" s="329"/>
      <c r="J10" s="329"/>
      <c r="K10" s="329"/>
      <c r="L10" s="14"/>
      <c r="M10" s="28"/>
      <c r="N10" s="28"/>
      <c r="O10" s="28"/>
      <c r="P10" s="28"/>
      <c r="Q10" s="28"/>
      <c r="R10" s="28"/>
      <c r="S10" s="29"/>
    </row>
    <row r="11" spans="1:20" s="1" customFormat="1" ht="38.25" customHeight="1" thickBot="1">
      <c r="A11" s="5"/>
      <c r="B11" s="38" t="s">
        <v>34</v>
      </c>
      <c r="C11" s="503" t="s">
        <v>130</v>
      </c>
      <c r="D11" s="504"/>
      <c r="E11" s="504"/>
      <c r="F11" s="504"/>
      <c r="G11" s="504"/>
      <c r="H11" s="504"/>
      <c r="I11" s="504"/>
      <c r="J11" s="504"/>
      <c r="K11" s="504"/>
      <c r="L11" s="504"/>
      <c r="M11" s="504"/>
      <c r="N11" s="504"/>
      <c r="O11" s="504"/>
      <c r="P11" s="504"/>
      <c r="Q11" s="504"/>
      <c r="R11" s="504"/>
      <c r="S11" s="505"/>
    </row>
    <row r="12" spans="1:20" s="1" customFormat="1" ht="9.75" customHeight="1">
      <c r="A12" s="5"/>
      <c r="B12" s="11"/>
      <c r="C12" s="5"/>
      <c r="D12" s="5"/>
      <c r="E12" s="5"/>
      <c r="F12" s="5"/>
      <c r="G12" s="5"/>
      <c r="H12" s="5"/>
      <c r="I12" s="5"/>
      <c r="J12" s="5"/>
      <c r="K12" s="5"/>
      <c r="L12" s="5"/>
      <c r="M12" s="7"/>
      <c r="N12" s="7"/>
      <c r="O12" s="7"/>
      <c r="P12" s="7"/>
      <c r="Q12" s="7"/>
      <c r="R12" s="7"/>
      <c r="S12" s="7"/>
    </row>
    <row r="13" spans="1:20" s="1" customFormat="1" ht="18" customHeight="1">
      <c r="A13" s="32" t="s">
        <v>32</v>
      </c>
      <c r="B13" s="506" t="s">
        <v>0</v>
      </c>
      <c r="C13" s="501" t="s">
        <v>188</v>
      </c>
      <c r="D13" s="501" t="s">
        <v>1</v>
      </c>
      <c r="E13" s="501" t="s">
        <v>2</v>
      </c>
      <c r="F13" s="506" t="s">
        <v>3</v>
      </c>
      <c r="G13" s="506"/>
      <c r="H13" s="506"/>
      <c r="I13" s="506"/>
      <c r="J13" s="506"/>
      <c r="K13" s="506"/>
      <c r="L13" s="506"/>
      <c r="M13" s="506"/>
      <c r="N13" s="506"/>
      <c r="O13" s="506"/>
      <c r="P13" s="506"/>
      <c r="Q13" s="506"/>
      <c r="R13" s="506"/>
      <c r="S13" s="508" t="s">
        <v>30</v>
      </c>
    </row>
    <row r="14" spans="1:20" ht="23.1" customHeight="1">
      <c r="A14" s="501" t="s">
        <v>33</v>
      </c>
      <c r="B14" s="506"/>
      <c r="C14" s="501"/>
      <c r="D14" s="507"/>
      <c r="E14" s="507"/>
      <c r="F14" s="183"/>
      <c r="G14" s="502" t="s">
        <v>4</v>
      </c>
      <c r="H14" s="502"/>
      <c r="I14" s="502"/>
      <c r="J14" s="502" t="s">
        <v>5</v>
      </c>
      <c r="K14" s="502"/>
      <c r="L14" s="502"/>
      <c r="M14" s="502" t="s">
        <v>6</v>
      </c>
      <c r="N14" s="502"/>
      <c r="O14" s="502"/>
      <c r="P14" s="502" t="s">
        <v>7</v>
      </c>
      <c r="Q14" s="502"/>
      <c r="R14" s="502"/>
      <c r="S14" s="508"/>
    </row>
    <row r="15" spans="1:20" ht="23.1" customHeight="1">
      <c r="A15" s="501"/>
      <c r="B15" s="506"/>
      <c r="C15" s="501"/>
      <c r="D15" s="507"/>
      <c r="E15" s="507"/>
      <c r="F15" s="183"/>
      <c r="G15" s="201" t="s">
        <v>9</v>
      </c>
      <c r="H15" s="201" t="s">
        <v>10</v>
      </c>
      <c r="I15" s="201" t="s">
        <v>11</v>
      </c>
      <c r="J15" s="201" t="s">
        <v>12</v>
      </c>
      <c r="K15" s="201" t="s">
        <v>13</v>
      </c>
      <c r="L15" s="201" t="s">
        <v>14</v>
      </c>
      <c r="M15" s="201" t="s">
        <v>15</v>
      </c>
      <c r="N15" s="201" t="s">
        <v>16</v>
      </c>
      <c r="O15" s="201" t="s">
        <v>17</v>
      </c>
      <c r="P15" s="201" t="s">
        <v>18</v>
      </c>
      <c r="Q15" s="201" t="s">
        <v>19</v>
      </c>
      <c r="R15" s="201" t="s">
        <v>8</v>
      </c>
      <c r="S15" s="508"/>
    </row>
    <row r="16" spans="1:20" ht="32.1" customHeight="1">
      <c r="A16" s="495">
        <v>1.4</v>
      </c>
      <c r="B16" s="496" t="s">
        <v>264</v>
      </c>
      <c r="C16" s="469" t="s">
        <v>237</v>
      </c>
      <c r="D16" s="496" t="s">
        <v>131</v>
      </c>
      <c r="E16" s="106">
        <f t="shared" ref="E16:E21" si="0">SUM(G16:R16)</f>
        <v>170</v>
      </c>
      <c r="F16" s="107" t="s">
        <v>20</v>
      </c>
      <c r="G16" s="184">
        <v>10</v>
      </c>
      <c r="H16" s="109">
        <v>10</v>
      </c>
      <c r="I16" s="109">
        <v>15</v>
      </c>
      <c r="J16" s="109">
        <v>15</v>
      </c>
      <c r="K16" s="109">
        <v>15</v>
      </c>
      <c r="L16" s="109">
        <v>15</v>
      </c>
      <c r="M16" s="109">
        <v>15</v>
      </c>
      <c r="N16" s="109">
        <v>15</v>
      </c>
      <c r="O16" s="109">
        <v>15</v>
      </c>
      <c r="P16" s="109">
        <v>15</v>
      </c>
      <c r="Q16" s="109">
        <v>15</v>
      </c>
      <c r="R16" s="109">
        <v>15</v>
      </c>
      <c r="S16" s="488"/>
    </row>
    <row r="17" spans="1:19" ht="32.1" customHeight="1">
      <c r="A17" s="495"/>
      <c r="B17" s="497"/>
      <c r="C17" s="470"/>
      <c r="D17" s="477"/>
      <c r="E17" s="106">
        <f t="shared" si="0"/>
        <v>89</v>
      </c>
      <c r="F17" s="107" t="s">
        <v>21</v>
      </c>
      <c r="G17" s="111">
        <v>10</v>
      </c>
      <c r="H17" s="111">
        <v>10</v>
      </c>
      <c r="I17" s="111">
        <v>15</v>
      </c>
      <c r="J17" s="169">
        <v>8</v>
      </c>
      <c r="K17" s="169">
        <v>10</v>
      </c>
      <c r="L17" s="169">
        <v>9</v>
      </c>
      <c r="M17" s="111">
        <v>8</v>
      </c>
      <c r="N17" s="111">
        <v>10</v>
      </c>
      <c r="O17" s="111">
        <v>9</v>
      </c>
      <c r="P17" s="111"/>
      <c r="Q17" s="111"/>
      <c r="R17" s="111"/>
      <c r="S17" s="489"/>
    </row>
    <row r="18" spans="1:19" s="79" customFormat="1" ht="32.1" customHeight="1">
      <c r="A18" s="490">
        <v>1.41</v>
      </c>
      <c r="B18" s="491" t="s">
        <v>132</v>
      </c>
      <c r="C18" s="469" t="s">
        <v>238</v>
      </c>
      <c r="D18" s="492" t="s">
        <v>133</v>
      </c>
      <c r="E18" s="287">
        <v>1</v>
      </c>
      <c r="F18" s="107" t="s">
        <v>20</v>
      </c>
      <c r="G18" s="111">
        <v>7</v>
      </c>
      <c r="H18" s="111">
        <v>10</v>
      </c>
      <c r="I18" s="111">
        <v>10</v>
      </c>
      <c r="J18" s="111">
        <v>10</v>
      </c>
      <c r="K18" s="111">
        <v>10</v>
      </c>
      <c r="L18" s="111">
        <v>10</v>
      </c>
      <c r="M18" s="111">
        <v>10</v>
      </c>
      <c r="N18" s="111">
        <v>10</v>
      </c>
      <c r="O18" s="111">
        <v>10</v>
      </c>
      <c r="P18" s="111">
        <v>10</v>
      </c>
      <c r="Q18" s="111">
        <v>10</v>
      </c>
      <c r="R18" s="111">
        <v>10</v>
      </c>
      <c r="S18" s="494"/>
    </row>
    <row r="19" spans="1:19" s="79" customFormat="1" ht="32.1" customHeight="1">
      <c r="A19" s="490"/>
      <c r="B19" s="491"/>
      <c r="C19" s="470"/>
      <c r="D19" s="493"/>
      <c r="E19" s="106">
        <f t="shared" si="0"/>
        <v>54</v>
      </c>
      <c r="F19" s="107" t="s">
        <v>21</v>
      </c>
      <c r="G19" s="111">
        <v>7</v>
      </c>
      <c r="H19" s="111">
        <v>10</v>
      </c>
      <c r="I19" s="111">
        <v>10</v>
      </c>
      <c r="J19" s="169">
        <v>8</v>
      </c>
      <c r="K19" s="169">
        <v>10</v>
      </c>
      <c r="L19" s="169">
        <v>9</v>
      </c>
      <c r="M19" s="111"/>
      <c r="N19" s="111"/>
      <c r="O19" s="111"/>
      <c r="P19" s="111"/>
      <c r="Q19" s="111"/>
      <c r="R19" s="111"/>
      <c r="S19" s="494"/>
    </row>
    <row r="20" spans="1:19" ht="32.1" customHeight="1">
      <c r="A20" s="495">
        <v>1.42</v>
      </c>
      <c r="B20" s="498" t="s">
        <v>134</v>
      </c>
      <c r="C20" s="469" t="s">
        <v>239</v>
      </c>
      <c r="D20" s="498" t="s">
        <v>135</v>
      </c>
      <c r="E20" s="287">
        <v>1</v>
      </c>
      <c r="F20" s="107" t="s">
        <v>20</v>
      </c>
      <c r="G20" s="111">
        <v>16</v>
      </c>
      <c r="H20" s="111">
        <v>11</v>
      </c>
      <c r="I20" s="111">
        <v>20</v>
      </c>
      <c r="J20" s="111">
        <v>20</v>
      </c>
      <c r="K20" s="111">
        <v>20</v>
      </c>
      <c r="L20" s="111">
        <v>20</v>
      </c>
      <c r="M20" s="111">
        <v>20</v>
      </c>
      <c r="N20" s="111">
        <v>20</v>
      </c>
      <c r="O20" s="111">
        <v>20</v>
      </c>
      <c r="P20" s="111">
        <v>20</v>
      </c>
      <c r="Q20" s="111">
        <v>20</v>
      </c>
      <c r="R20" s="111">
        <v>20</v>
      </c>
      <c r="S20" s="499"/>
    </row>
    <row r="21" spans="1:19" ht="32.1" customHeight="1">
      <c r="A21" s="495"/>
      <c r="B21" s="497"/>
      <c r="C21" s="470"/>
      <c r="D21" s="497"/>
      <c r="E21" s="106">
        <f t="shared" si="0"/>
        <v>74</v>
      </c>
      <c r="F21" s="113" t="s">
        <v>21</v>
      </c>
      <c r="G21" s="111">
        <v>16</v>
      </c>
      <c r="H21" s="111">
        <v>11</v>
      </c>
      <c r="I21" s="111">
        <v>20</v>
      </c>
      <c r="J21" s="169">
        <v>8</v>
      </c>
      <c r="K21" s="169">
        <v>10</v>
      </c>
      <c r="L21" s="169">
        <v>9</v>
      </c>
      <c r="M21" s="111"/>
      <c r="N21" s="111"/>
      <c r="O21" s="111"/>
      <c r="P21" s="111"/>
      <c r="Q21" s="111"/>
      <c r="R21" s="111"/>
      <c r="S21" s="500"/>
    </row>
    <row r="22" spans="1:19" ht="23.1" customHeight="1">
      <c r="A22" s="185"/>
      <c r="B22" s="186"/>
      <c r="C22" s="187"/>
      <c r="D22" s="188"/>
      <c r="E22" s="275"/>
      <c r="F22" s="189"/>
      <c r="G22" s="190"/>
      <c r="H22" s="190"/>
      <c r="I22" s="190"/>
      <c r="J22" s="190"/>
      <c r="K22" s="190"/>
      <c r="L22" s="190"/>
      <c r="M22" s="190"/>
      <c r="N22" s="190"/>
      <c r="O22" s="190"/>
      <c r="P22" s="190"/>
      <c r="Q22" s="190"/>
      <c r="R22" s="190"/>
      <c r="S22" s="191"/>
    </row>
    <row r="23" spans="1:19" ht="23.1" customHeight="1">
      <c r="B23" s="22" t="s">
        <v>70</v>
      </c>
      <c r="C23" s="10"/>
      <c r="E23" s="319" t="s">
        <v>94</v>
      </c>
      <c r="F23" s="319"/>
      <c r="G23" s="319"/>
      <c r="H23" s="319"/>
      <c r="I23" s="319"/>
      <c r="J23" s="137"/>
      <c r="K23" s="144"/>
      <c r="L23" s="144"/>
      <c r="M23" s="142"/>
      <c r="N23" s="142"/>
      <c r="O23" s="142"/>
      <c r="P23" s="142"/>
      <c r="Q23" s="142"/>
      <c r="R23" s="142"/>
      <c r="S23" s="26" t="s">
        <v>27</v>
      </c>
    </row>
    <row r="24" spans="1:19" ht="23.1" customHeight="1">
      <c r="B24" s="10"/>
      <c r="C24" s="10"/>
      <c r="D24" s="10"/>
      <c r="E24" s="10"/>
      <c r="F24" s="10"/>
      <c r="G24" s="10"/>
      <c r="J24" s="4"/>
      <c r="K24" s="142"/>
      <c r="L24" s="142"/>
      <c r="M24" s="142"/>
      <c r="N24" s="142"/>
      <c r="O24" s="142"/>
      <c r="P24" s="142"/>
      <c r="Q24" s="142"/>
      <c r="R24" s="142"/>
    </row>
    <row r="25" spans="1:19" ht="23.1" customHeight="1">
      <c r="B25" s="23"/>
      <c r="C25" s="10"/>
      <c r="D25" s="10"/>
      <c r="E25" s="10"/>
      <c r="F25" s="10"/>
      <c r="G25" s="10"/>
      <c r="J25" s="81"/>
      <c r="S25" s="15"/>
    </row>
    <row r="26" spans="1:19" ht="23.25" customHeight="1">
      <c r="B26" s="192"/>
      <c r="C26" s="193"/>
      <c r="D26" s="140"/>
      <c r="E26" s="486"/>
      <c r="F26" s="486"/>
      <c r="G26" s="486"/>
      <c r="H26" s="486"/>
      <c r="I26" s="486"/>
      <c r="J26" s="143"/>
      <c r="K26" s="142"/>
      <c r="L26" s="142"/>
      <c r="R26" s="314" t="s">
        <v>273</v>
      </c>
      <c r="S26" s="314"/>
    </row>
    <row r="27" spans="1:19" ht="18.75" customHeight="1">
      <c r="B27" s="140" t="s">
        <v>136</v>
      </c>
      <c r="C27" s="10"/>
      <c r="D27" s="140"/>
      <c r="E27" s="487" t="s">
        <v>28</v>
      </c>
      <c r="F27" s="487"/>
      <c r="G27" s="487"/>
      <c r="H27" s="487"/>
      <c r="I27" s="487"/>
      <c r="J27" s="144"/>
      <c r="K27" s="144"/>
      <c r="L27" s="144"/>
      <c r="M27" s="145"/>
      <c r="N27" s="145"/>
      <c r="O27" s="1"/>
      <c r="P27" s="1"/>
      <c r="Q27" s="1"/>
      <c r="R27" s="1"/>
      <c r="S27" s="316" t="s">
        <v>24</v>
      </c>
    </row>
    <row r="28" spans="1:19" ht="15.75" customHeight="1">
      <c r="B28" s="146" t="s">
        <v>29</v>
      </c>
      <c r="C28" s="146"/>
      <c r="D28" s="146"/>
      <c r="E28" s="318" t="s">
        <v>29</v>
      </c>
      <c r="F28" s="318"/>
      <c r="G28" s="318"/>
      <c r="H28" s="318"/>
      <c r="I28" s="318"/>
      <c r="J28" s="144"/>
      <c r="K28" s="144"/>
      <c r="L28" s="144"/>
      <c r="M28" s="1"/>
      <c r="N28" s="1"/>
      <c r="O28" s="1"/>
      <c r="P28" s="1"/>
      <c r="Q28" s="1"/>
      <c r="R28" s="1"/>
      <c r="S28" s="317"/>
    </row>
    <row r="29" spans="1:19" ht="21.75" customHeight="1">
      <c r="B29" s="178"/>
      <c r="C29" s="179"/>
    </row>
    <row r="30" spans="1:19" ht="21" customHeight="1">
      <c r="G30" s="318"/>
      <c r="H30" s="318"/>
      <c r="I30" s="180"/>
      <c r="J30" s="147"/>
      <c r="K30" s="180"/>
      <c r="L30" s="318"/>
      <c r="M30" s="318"/>
    </row>
    <row r="31" spans="1:19" ht="21.75" customHeight="1">
      <c r="G31" s="319"/>
      <c r="H31" s="319"/>
      <c r="I31" s="181"/>
      <c r="J31" s="176"/>
      <c r="K31" s="181"/>
      <c r="L31" s="357"/>
      <c r="M31" s="357"/>
    </row>
    <row r="32" spans="1:19" ht="21.75" customHeight="1"/>
    <row r="33" ht="12" customHeight="1"/>
    <row r="35" ht="12.75" customHeight="1"/>
    <row r="36" ht="12.75" customHeight="1"/>
  </sheetData>
  <mergeCells count="45">
    <mergeCell ref="C9:I9"/>
    <mergeCell ref="M9:R9"/>
    <mergeCell ref="A1:S1"/>
    <mergeCell ref="A2:S2"/>
    <mergeCell ref="A3:S3"/>
    <mergeCell ref="C8:I8"/>
    <mergeCell ref="M8:R8"/>
    <mergeCell ref="H10:K10"/>
    <mergeCell ref="C11:S11"/>
    <mergeCell ref="B13:B15"/>
    <mergeCell ref="C13:C15"/>
    <mergeCell ref="D13:D15"/>
    <mergeCell ref="E13:E15"/>
    <mergeCell ref="F13:R13"/>
    <mergeCell ref="S13:S15"/>
    <mergeCell ref="A14:A15"/>
    <mergeCell ref="G14:I14"/>
    <mergeCell ref="J14:L14"/>
    <mergeCell ref="M14:O14"/>
    <mergeCell ref="P14:R14"/>
    <mergeCell ref="E23:I23"/>
    <mergeCell ref="S16:S17"/>
    <mergeCell ref="A18:A19"/>
    <mergeCell ref="B18:B19"/>
    <mergeCell ref="C18:C19"/>
    <mergeCell ref="D18:D19"/>
    <mergeCell ref="S18:S19"/>
    <mergeCell ref="A16:A17"/>
    <mergeCell ref="B16:B17"/>
    <mergeCell ref="C16:C17"/>
    <mergeCell ref="D16:D17"/>
    <mergeCell ref="A20:A21"/>
    <mergeCell ref="B20:B21"/>
    <mergeCell ref="C20:C21"/>
    <mergeCell ref="D20:D21"/>
    <mergeCell ref="S20:S21"/>
    <mergeCell ref="G31:H31"/>
    <mergeCell ref="L31:M31"/>
    <mergeCell ref="E26:I26"/>
    <mergeCell ref="R26:S26"/>
    <mergeCell ref="E27:I27"/>
    <mergeCell ref="S27:S28"/>
    <mergeCell ref="E28:I28"/>
    <mergeCell ref="G30:H30"/>
    <mergeCell ref="L30:M30"/>
  </mergeCells>
  <pageMargins left="0.25" right="0.25" top="0.75" bottom="0.75" header="0.3" footer="0.3"/>
  <pageSetup scale="62"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1.1-1.5</vt:lpstr>
      <vt:lpstr>1.6-1.12</vt:lpstr>
      <vt:lpstr>1.13-1.18</vt:lpstr>
      <vt:lpstr>1.19-1.24</vt:lpstr>
      <vt:lpstr>1.25-1.27 NORTE</vt:lpstr>
      <vt:lpstr>1.25-1.27 SUR</vt:lpstr>
      <vt:lpstr>1.28-1.36</vt:lpstr>
      <vt:lpstr>1.37-1.39</vt:lpstr>
      <vt:lpstr>1.40-1.42</vt:lpstr>
      <vt:lpstr>1.43-1.47</vt:lpstr>
      <vt:lpstr>1.48-1.53</vt:lpstr>
      <vt:lpstr>CALIFICACION ANUAL</vt:lpstr>
      <vt:lpstr>'1.48-1.53'!Área_de_impresión</vt:lpstr>
      <vt:lpstr>'1.6-1.12'!Área_de_impresión</vt:lpstr>
      <vt:lpstr>'CALIFICACION ANUAL'!Títulos_a_imprimir</vt:lpstr>
    </vt:vector>
  </TitlesOfParts>
  <Company>Particular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Georgina Gutierrez</dc:creator>
  <cp:lastModifiedBy>Usuario</cp:lastModifiedBy>
  <cp:lastPrinted>2023-10-30T19:31:11Z</cp:lastPrinted>
  <dcterms:created xsi:type="dcterms:W3CDTF">2011-11-15T00:35:45Z</dcterms:created>
  <dcterms:modified xsi:type="dcterms:W3CDTF">2024-01-23T16:16:19Z</dcterms:modified>
</cp:coreProperties>
</file>